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180" windowHeight="10620"/>
  </bookViews>
  <sheets>
    <sheet name="Вып.плана." sheetId="2" r:id="rId1"/>
  </sheets>
  <definedNames>
    <definedName name="_xlnm.Print_Titles" localSheetId="0">Вып.плана.!$4:$5</definedName>
  </definedNames>
  <calcPr calcId="125725"/>
</workbook>
</file>

<file path=xl/calcChain.xml><?xml version="1.0" encoding="utf-8"?>
<calcChain xmlns="http://schemas.openxmlformats.org/spreadsheetml/2006/main">
  <c r="E54" i="2"/>
  <c r="D54"/>
  <c r="D42"/>
  <c r="E42"/>
  <c r="E41" s="1"/>
  <c r="H41" s="1"/>
  <c r="D41"/>
  <c r="G48"/>
  <c r="D30"/>
  <c r="E30"/>
  <c r="E22"/>
  <c r="D22"/>
  <c r="D38"/>
  <c r="E38"/>
  <c r="H38" s="1"/>
  <c r="D33"/>
  <c r="E33"/>
  <c r="G33" s="1"/>
  <c r="G25"/>
  <c r="E19"/>
  <c r="H19" s="1"/>
  <c r="D11"/>
  <c r="E11"/>
  <c r="E16"/>
  <c r="E15" s="1"/>
  <c r="D16"/>
  <c r="D15" s="1"/>
  <c r="G14"/>
  <c r="G49"/>
  <c r="G18"/>
  <c r="G17"/>
  <c r="G35"/>
  <c r="H7"/>
  <c r="H8"/>
  <c r="H9"/>
  <c r="H10"/>
  <c r="H11"/>
  <c r="H12"/>
  <c r="H13"/>
  <c r="H20"/>
  <c r="H23"/>
  <c r="H24"/>
  <c r="H26"/>
  <c r="H27"/>
  <c r="H28"/>
  <c r="H29"/>
  <c r="H30"/>
  <c r="H31"/>
  <c r="H32"/>
  <c r="H33"/>
  <c r="H42"/>
  <c r="H43"/>
  <c r="H45"/>
  <c r="H46"/>
  <c r="H47"/>
  <c r="H53"/>
  <c r="H54"/>
  <c r="H55"/>
  <c r="H56"/>
  <c r="H57"/>
  <c r="G7"/>
  <c r="G8"/>
  <c r="G9"/>
  <c r="G10"/>
  <c r="G12"/>
  <c r="G13"/>
  <c r="G19"/>
  <c r="G20"/>
  <c r="G22"/>
  <c r="G23"/>
  <c r="G24"/>
  <c r="G26"/>
  <c r="G27"/>
  <c r="G28"/>
  <c r="G29"/>
  <c r="G30"/>
  <c r="G31"/>
  <c r="G32"/>
  <c r="G42"/>
  <c r="G43"/>
  <c r="G45"/>
  <c r="G46"/>
  <c r="G47"/>
  <c r="G53"/>
  <c r="G54"/>
  <c r="G41" l="1"/>
  <c r="D6"/>
  <c r="G6" s="1"/>
  <c r="E6"/>
  <c r="H22"/>
  <c r="H6"/>
  <c r="G15"/>
  <c r="G11"/>
  <c r="G16"/>
</calcChain>
</file>

<file path=xl/sharedStrings.xml><?xml version="1.0" encoding="utf-8"?>
<sst xmlns="http://schemas.openxmlformats.org/spreadsheetml/2006/main" count="109" uniqueCount="105">
  <si>
    <t xml:space="preserve">                                  (подпись)</t>
  </si>
  <si>
    <t>Исполнитель    __________________</t>
  </si>
  <si>
    <t/>
  </si>
  <si>
    <t>Возврат остатков субсидий, субвенций и иных межбюджетных трансфертов, имеющих целевое назначений, прошлых лет из бюджетов муниципальных районов</t>
  </si>
  <si>
    <t>000.2.19.00.000.00.0000.000</t>
  </si>
  <si>
    <t>Иные межбюджетные трансферты</t>
  </si>
  <si>
    <t xml:space="preserve">Субвенции бюджетам субъектов Российской Федерации и муниципальных образований </t>
  </si>
  <si>
    <t>Субсидии бюджетам субъектов Российской Федерации и муниципальных образований (межбюджетные субсидии)</t>
  </si>
  <si>
    <t>Дотации бюджетам субъектов Российской Федерации и муниципальных образований</t>
  </si>
  <si>
    <t>Безвозмездные поступления от других бюджетов бюджетной системы Российской Федерации, кроме бюджетов государственных внебюджетных фондов</t>
  </si>
  <si>
    <t>000.2.02.00.000.00.0000.000</t>
  </si>
  <si>
    <t>БЕЗВОЗМЕЗДНЫЕ ПОСТУПЛЕНИЯ</t>
  </si>
  <si>
    <t>000.2.00.00.000.00.0000.000</t>
  </si>
  <si>
    <t>Невыясненные поступления</t>
  </si>
  <si>
    <t>000.1.17.01.000.00.0000.000</t>
  </si>
  <si>
    <t>ПРОЧИЕ НЕНАЛОГОВЫЕ ДОХОДЫ</t>
  </si>
  <si>
    <t>000.1.17.00.000.00.0000.000</t>
  </si>
  <si>
    <t>ШТРАФЫ, САНКЦИИ, ВОЗМЕЩЕНИЕ УЩЕРБА</t>
  </si>
  <si>
    <t>000.1.16.00.000.00.0000.000</t>
  </si>
  <si>
    <t>Доходы от продажи земельных участков, находящихся в в государственной и муниципальной собственности (за исключением земельных участков автономных учреждений, а также земельных участков государственных и муниципальных предприятий, в том числе казенных)</t>
  </si>
  <si>
    <t>000.1.14.06.000.00.0000.000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</si>
  <si>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</si>
  <si>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000.1.14.02.000.00.0000.000</t>
  </si>
  <si>
    <t>ДОХОДЫ ОТ ПРОДАЖИ МАТЕРИАЛЬНЫХ И НЕМАТЕРИАЛЬНЫХ АКТИВОВ</t>
  </si>
  <si>
    <t>000.1.14.00.000.00.0000.000</t>
  </si>
  <si>
    <t>Доходы от оказания услуг и компенсации затрат государства</t>
  </si>
  <si>
    <t>000.1.13.01.000.00.0000.000</t>
  </si>
  <si>
    <t>ДОХОДЫ ОТ ОКАЗАНИЯ ПЛАТНЫХ УСЛУГ И КОМПЕНСАЦИИ ЗАТРАТ ГОСУДАРСТВА</t>
  </si>
  <si>
    <t>000.1.13.00.000.00.0000.000</t>
  </si>
  <si>
    <t>Плата за негативное воздействие на окружающую среду</t>
  </si>
  <si>
    <t>000.1.12.01.000.00.0000.000</t>
  </si>
  <si>
    <t>ПЛАТЕЖИ ПРИ ПОЛЬЗОВАНИИ ПРИРОДНЫМИ РЕСУРСАМИ</t>
  </si>
  <si>
    <t>000.1.12.00.000.00.0000.000</t>
  </si>
  <si>
    <t>Платежи от государственных и муниципальных унитарных предприятий</t>
  </si>
  <si>
    <t>000.1.11.07.000.00.0000.000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</si>
  <si>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</si>
  <si>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000.1.11.05.000.00.0000.000</t>
  </si>
  <si>
    <t>ДОХОДЫ ОТ ИСПОЛЬЗОВАНИЯ ИМУЩЕСТВА, НАХОДЯЩЕГОСЯ В ГОСУДАРСТВЕННОЙ И МУНИЦИПАЛЬНОЙ СОБСТВЕННОСТИ</t>
  </si>
  <si>
    <t>000.1.11.00.000.00.0000.000</t>
  </si>
  <si>
    <t>000.1.08.03.000.00.0000.000</t>
  </si>
  <si>
    <t>ГОСУДАРСТВЕННАЯ ПОШЛИНА</t>
  </si>
  <si>
    <t>000.1.08.00.000.00.0000.000</t>
  </si>
  <si>
    <t>Единый сельскохозяйственный налог</t>
  </si>
  <si>
    <t>000.1.05.03.000.00.0000.000</t>
  </si>
  <si>
    <t>Единый налог на вмененный доход для отдельных видов деятельности</t>
  </si>
  <si>
    <t>000.1.05.02.000.00.0000.000</t>
  </si>
  <si>
    <t>НАЛОГИ НА СОВОКУПНЫЙ ДОХОД</t>
  </si>
  <si>
    <t>000.1.05.00.000.00.0000.000</t>
  </si>
  <si>
    <t xml:space="preserve">Акцизы по подакцизным товарам (продукции), производимым на территории Российской Федерации </t>
  </si>
  <si>
    <t>000.1.03.02.000.00.0000.000</t>
  </si>
  <si>
    <t>НАЛОГИ НА ТОВАРЫ (РАБОТЫ, УСЛУГИ), РЕАЛИЗУЕМЫЕ НА ТЕРРИТОРИИ РОССИЙСКОЙ ФЕДЕРАЦИИ</t>
  </si>
  <si>
    <t>000.1.03.00.000.00.0000.000</t>
  </si>
  <si>
    <t>Налог на доходы физических лиц</t>
  </si>
  <si>
    <t>000.1.01.02.000.00.0000.000</t>
  </si>
  <si>
    <t>НАЛОГИ НА ПРИБЫЛЬ, ДОХОДЫ</t>
  </si>
  <si>
    <t>000.1.01.00.000.00.0000.000</t>
  </si>
  <si>
    <t>ДОХОДЫ</t>
  </si>
  <si>
    <t>000.1.00.00.000.00.0000.000</t>
  </si>
  <si>
    <t>Наименование</t>
  </si>
  <si>
    <t>Код</t>
  </si>
  <si>
    <t xml:space="preserve">    Исполнение</t>
  </si>
  <si>
    <t>% к годовым назначениям</t>
  </si>
  <si>
    <t>000.2.02.20.000.00.0000.000</t>
  </si>
  <si>
    <t>000.2.02.30.000.00.0000.000</t>
  </si>
  <si>
    <t>000.2.02.40.000.00.0000.000</t>
  </si>
  <si>
    <t>000.2.02.15.000.00.0000.000</t>
  </si>
  <si>
    <t xml:space="preserve">Государственная пошлина по делам, рассматриваемым в судах </t>
  </si>
  <si>
    <t>000.1.16.01.000.00.0000.000</t>
  </si>
  <si>
    <t>000.1.16.07.000.00.0000.000</t>
  </si>
  <si>
    <t>000.1.16.10.000.00.0000.000</t>
  </si>
  <si>
    <t>000.1.16.11.000.00.0000.000</t>
  </si>
  <si>
    <t>000.2.19.60.000.00.0000.000</t>
  </si>
  <si>
    <t>000.1.06.00.000.00.0000.000</t>
  </si>
  <si>
    <t>НАЛОГИ НА ИМУЩЕСТВО</t>
  </si>
  <si>
    <t>000.1.06.04.000.00.0000.000</t>
  </si>
  <si>
    <t>Транспортный налог</t>
  </si>
  <si>
    <t>000.1.06.04.011.00.0000.000</t>
  </si>
  <si>
    <t>Транспортный налог с организаций</t>
  </si>
  <si>
    <t>000.1.06.04.012.00.0000.000</t>
  </si>
  <si>
    <t>Транспортный налог с физических лиц</t>
  </si>
  <si>
    <t>000.1.17.05.000.00.0000.000</t>
  </si>
  <si>
    <t>Прочие неналоговые доходы</t>
  </si>
  <si>
    <t>000.2.04.00.000.00.0000.000</t>
  </si>
  <si>
    <t>Безвозмездные поступления от негосударственных организаций</t>
  </si>
  <si>
    <t>000.2.18.00.000.00.0000.000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</si>
  <si>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 прошлых лет из бюджетов муниципальных районов</t>
  </si>
  <si>
    <t>Годовые назначения на 2022 год</t>
  </si>
  <si>
    <t>Факт за 2022 год</t>
  </si>
  <si>
    <t>Факт за 2021 г.</t>
  </si>
  <si>
    <t>% к факту 2021 года</t>
  </si>
  <si>
    <t>000.1.05.04.000.00.0000.000</t>
  </si>
  <si>
    <t>Налог,взимаемый в связи с применением патентной системы налогооблажения,зачисляемый в бюджета МР (сумма платежа (перерасчеты,недоимка и задолженность по соответ. платежу, в т.ч. по отмененному)</t>
  </si>
  <si>
    <t>000.1.08.07.000.00.0000.000</t>
  </si>
  <si>
    <t>Государственная пошлина за государственную регистрацию, а также за совершение прочих юридически значимых действий</t>
  </si>
  <si>
    <t>000.1.11.09.000.00.0000.000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</si>
  <si>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</si>
  <si>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000.2.02.19.000.00.0000.000</t>
  </si>
  <si>
    <t>Прочие дотации бюджетам муниципальных районов</t>
  </si>
  <si>
    <t>000.2.02.49.000.00.0000.000</t>
  </si>
  <si>
    <t>Прочие межбюджетные трансферты, передаваемые бюджетам сельских поселений</t>
  </si>
  <si>
    <t>Сведения об исполнении бюджета Дергачевского муниципального района по доходам за  2022 год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</si>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</sst>
</file>

<file path=xl/styles.xml><?xml version="1.0" encoding="utf-8"?>
<styleSheet xmlns="http://schemas.openxmlformats.org/spreadsheetml/2006/main">
  <numFmts count="2">
    <numFmt numFmtId="164" formatCode="#,##0.00;[Red]\-#,##0.00;0.00"/>
    <numFmt numFmtId="165" formatCode="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5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6">
    <xf numFmtId="0" fontId="0" fillId="0" borderId="0" xfId="0"/>
    <xf numFmtId="0" fontId="1" fillId="0" borderId="0" xfId="1"/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alignment horizontal="centerContinuous"/>
      <protection hidden="1"/>
    </xf>
    <xf numFmtId="0" fontId="3" fillId="0" borderId="0" xfId="1" applyNumberFormat="1" applyFont="1" applyFill="1" applyAlignment="1" applyProtection="1"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1" fillId="0" borderId="4" xfId="1" applyNumberFormat="1" applyFont="1" applyFill="1" applyBorder="1" applyAlignment="1" applyProtection="1">
      <protection hidden="1"/>
    </xf>
    <xf numFmtId="165" fontId="3" fillId="0" borderId="0" xfId="1" applyNumberFormat="1" applyFont="1" applyFill="1" applyAlignment="1" applyProtection="1">
      <alignment wrapText="1"/>
      <protection hidden="1"/>
    </xf>
    <xf numFmtId="0" fontId="1" fillId="0" borderId="4" xfId="1" applyNumberFormat="1" applyFont="1" applyFill="1" applyBorder="1" applyAlignment="1" applyProtection="1">
      <alignment horizontal="left"/>
      <protection hidden="1"/>
    </xf>
    <xf numFmtId="0" fontId="4" fillId="3" borderId="5" xfId="1" applyNumberFormat="1" applyFont="1" applyFill="1" applyBorder="1" applyAlignment="1" applyProtection="1">
      <alignment horizontal="left" vertical="center" wrapText="1"/>
      <protection hidden="1"/>
    </xf>
    <xf numFmtId="0" fontId="4" fillId="3" borderId="6" xfId="1" applyNumberFormat="1" applyFont="1" applyFill="1" applyBorder="1" applyAlignment="1" applyProtection="1">
      <alignment horizontal="left" vertical="center" wrapText="1"/>
      <protection hidden="1"/>
    </xf>
    <xf numFmtId="0" fontId="4" fillId="4" borderId="5" xfId="1" applyNumberFormat="1" applyFont="1" applyFill="1" applyBorder="1" applyAlignment="1" applyProtection="1">
      <alignment horizontal="left" vertical="center" wrapText="1"/>
      <protection hidden="1"/>
    </xf>
    <xf numFmtId="0" fontId="4" fillId="4" borderId="6" xfId="1" applyNumberFormat="1" applyFont="1" applyFill="1" applyBorder="1" applyAlignment="1" applyProtection="1">
      <alignment horizontal="left" vertical="center" wrapText="1"/>
      <protection hidden="1"/>
    </xf>
    <xf numFmtId="0" fontId="4" fillId="2" borderId="5" xfId="1" applyNumberFormat="1" applyFont="1" applyFill="1" applyBorder="1" applyAlignment="1" applyProtection="1">
      <alignment horizontal="left" vertical="center" wrapText="1"/>
      <protection hidden="1"/>
    </xf>
    <xf numFmtId="0" fontId="4" fillId="2" borderId="6" xfId="1" applyNumberFormat="1" applyFont="1" applyFill="1" applyBorder="1" applyAlignment="1" applyProtection="1">
      <alignment horizontal="left" vertical="center" wrapText="1"/>
      <protection hidden="1"/>
    </xf>
    <xf numFmtId="0" fontId="4" fillId="2" borderId="7" xfId="1" applyNumberFormat="1" applyFont="1" applyFill="1" applyBorder="1" applyAlignment="1" applyProtection="1">
      <alignment horizontal="left" vertical="center" wrapText="1"/>
      <protection hidden="1"/>
    </xf>
    <xf numFmtId="0" fontId="4" fillId="2" borderId="8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0" xfId="1" applyNumberFormat="1" applyFont="1" applyFill="1" applyBorder="1" applyAlignment="1" applyProtection="1">
      <alignment horizontal="center" vertical="top" wrapText="1"/>
      <protection hidden="1"/>
    </xf>
    <xf numFmtId="0" fontId="4" fillId="0" borderId="3" xfId="1" applyNumberFormat="1" applyFont="1" applyFill="1" applyBorder="1" applyAlignment="1" applyProtection="1">
      <alignment horizontal="center" vertical="top" wrapText="1"/>
      <protection hidden="1"/>
    </xf>
    <xf numFmtId="0" fontId="4" fillId="0" borderId="11" xfId="1" applyNumberFormat="1" applyFont="1" applyFill="1" applyBorder="1" applyAlignment="1" applyProtection="1">
      <alignment horizontal="center" wrapText="1"/>
      <protection hidden="1"/>
    </xf>
    <xf numFmtId="0" fontId="4" fillId="0" borderId="12" xfId="1" applyNumberFormat="1" applyFont="1" applyFill="1" applyBorder="1" applyAlignment="1" applyProtection="1">
      <alignment horizontal="center" wrapText="1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5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3" fillId="5" borderId="0" xfId="1" applyFont="1" applyFill="1" applyAlignment="1" applyProtection="1">
      <protection hidden="1"/>
    </xf>
    <xf numFmtId="0" fontId="3" fillId="5" borderId="0" xfId="1" applyNumberFormat="1" applyFont="1" applyFill="1" applyAlignment="1" applyProtection="1">
      <alignment horizontal="centerContinuous"/>
      <protection hidden="1"/>
    </xf>
    <xf numFmtId="0" fontId="3" fillId="5" borderId="1" xfId="1" applyNumberFormat="1" applyFont="1" applyFill="1" applyBorder="1" applyAlignment="1" applyProtection="1">
      <alignment horizontal="centerContinuous"/>
      <protection hidden="1"/>
    </xf>
    <xf numFmtId="0" fontId="1" fillId="5" borderId="0" xfId="1" applyFill="1"/>
    <xf numFmtId="0" fontId="8" fillId="5" borderId="0" xfId="1" applyFont="1" applyFill="1" applyAlignment="1" applyProtection="1">
      <protection hidden="1"/>
    </xf>
    <xf numFmtId="0" fontId="4" fillId="0" borderId="14" xfId="1" applyNumberFormat="1" applyFont="1" applyFill="1" applyBorder="1" applyAlignment="1" applyProtection="1">
      <alignment vertical="center" wrapText="1"/>
      <protection hidden="1"/>
    </xf>
    <xf numFmtId="0" fontId="4" fillId="0" borderId="9" xfId="1" applyNumberFormat="1" applyFont="1" applyFill="1" applyBorder="1" applyAlignment="1" applyProtection="1">
      <alignment horizontal="center" vertical="top" wrapText="1"/>
      <protection hidden="1"/>
    </xf>
    <xf numFmtId="0" fontId="7" fillId="5" borderId="13" xfId="0" applyFont="1" applyFill="1" applyBorder="1" applyAlignment="1">
      <alignment wrapText="1"/>
    </xf>
    <xf numFmtId="0" fontId="7" fillId="5" borderId="13" xfId="0" applyFont="1" applyFill="1" applyBorder="1" applyAlignment="1">
      <alignment vertical="center" wrapText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2" fontId="6" fillId="0" borderId="13" xfId="1" applyNumberFormat="1" applyFont="1" applyBorder="1" applyAlignment="1"/>
    <xf numFmtId="164" fontId="4" fillId="2" borderId="7" xfId="1" applyNumberFormat="1" applyFont="1" applyFill="1" applyBorder="1" applyAlignment="1" applyProtection="1">
      <alignment vertical="center"/>
      <protection hidden="1"/>
    </xf>
    <xf numFmtId="164" fontId="4" fillId="5" borderId="13" xfId="1" applyNumberFormat="1" applyFont="1" applyFill="1" applyBorder="1" applyAlignment="1" applyProtection="1">
      <protection hidden="1"/>
    </xf>
    <xf numFmtId="164" fontId="4" fillId="4" borderId="5" xfId="1" applyNumberFormat="1" applyFont="1" applyFill="1" applyBorder="1" applyAlignment="1" applyProtection="1">
      <alignment vertical="center"/>
      <protection hidden="1"/>
    </xf>
    <xf numFmtId="164" fontId="4" fillId="3" borderId="5" xfId="1" applyNumberFormat="1" applyFont="1" applyFill="1" applyBorder="1" applyAlignment="1" applyProtection="1">
      <alignment vertical="center"/>
      <protection hidden="1"/>
    </xf>
    <xf numFmtId="164" fontId="4" fillId="2" borderId="5" xfId="1" applyNumberFormat="1" applyFont="1" applyFill="1" applyBorder="1" applyAlignment="1" applyProtection="1">
      <alignment vertical="center"/>
      <protection hidden="1"/>
    </xf>
    <xf numFmtId="164" fontId="3" fillId="0" borderId="0" xfId="1" applyNumberFormat="1" applyFont="1" applyFill="1" applyAlignment="1" applyProtection="1">
      <alignment vertical="center"/>
      <protection hidden="1"/>
    </xf>
    <xf numFmtId="164" fontId="3" fillId="0" borderId="15" xfId="1" applyNumberFormat="1" applyFont="1" applyFill="1" applyBorder="1" applyAlignment="1" applyProtection="1">
      <alignment vertical="center"/>
      <protection hidden="1"/>
    </xf>
    <xf numFmtId="164" fontId="4" fillId="0" borderId="2" xfId="1" applyNumberFormat="1" applyFont="1" applyFill="1" applyBorder="1" applyAlignment="1" applyProtection="1">
      <alignment vertical="center"/>
      <protection hidden="1"/>
    </xf>
    <xf numFmtId="0" fontId="4" fillId="3" borderId="5" xfId="1" applyNumberFormat="1" applyFont="1" applyFill="1" applyBorder="1" applyAlignment="1" applyProtection="1">
      <alignment horizontal="left" vertical="center" wrapText="1"/>
      <protection hidden="1"/>
    </xf>
    <xf numFmtId="0" fontId="4" fillId="3" borderId="13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/>
    <xf numFmtId="0" fontId="1" fillId="0" borderId="4" xfId="1" applyNumberFormat="1" applyFont="1" applyFill="1" applyBorder="1" applyAlignment="1" applyProtection="1">
      <alignment horizontal="left"/>
      <protection hidden="1"/>
    </xf>
    <xf numFmtId="0" fontId="4" fillId="3" borderId="5" xfId="1" applyNumberFormat="1" applyFont="1" applyFill="1" applyBorder="1" applyAlignment="1" applyProtection="1">
      <alignment horizontal="left" vertical="center" wrapText="1"/>
      <protection hidden="1"/>
    </xf>
    <xf numFmtId="0" fontId="6" fillId="3" borderId="13" xfId="2" applyNumberFormat="1" applyFont="1" applyFill="1" applyBorder="1" applyAlignment="1" applyProtection="1">
      <alignment horizontal="left" vertical="center" wrapText="1"/>
      <protection hidden="1"/>
    </xf>
    <xf numFmtId="0" fontId="6" fillId="3" borderId="5" xfId="2" applyNumberFormat="1" applyFont="1" applyFill="1" applyBorder="1" applyAlignment="1" applyProtection="1">
      <alignment horizontal="left" vertical="center" wrapText="1"/>
      <protection hidden="1"/>
    </xf>
    <xf numFmtId="0" fontId="6" fillId="3" borderId="13" xfId="2" applyNumberFormat="1" applyFont="1" applyFill="1" applyBorder="1" applyAlignment="1" applyProtection="1">
      <alignment horizontal="left" vertical="center" wrapText="1"/>
      <protection hidden="1"/>
    </xf>
    <xf numFmtId="0" fontId="6" fillId="3" borderId="5" xfId="2" applyNumberFormat="1" applyFont="1" applyFill="1" applyBorder="1" applyAlignment="1" applyProtection="1">
      <alignment horizontal="left" vertical="center" wrapText="1"/>
      <protection hidden="1"/>
    </xf>
    <xf numFmtId="0" fontId="6" fillId="3" borderId="13" xfId="2" applyNumberFormat="1" applyFont="1" applyFill="1" applyBorder="1" applyAlignment="1" applyProtection="1">
      <alignment horizontal="left" vertical="center" wrapText="1"/>
      <protection hidden="1"/>
    </xf>
    <xf numFmtId="0" fontId="6" fillId="3" borderId="5" xfId="2" applyNumberFormat="1" applyFont="1" applyFill="1" applyBorder="1" applyAlignment="1" applyProtection="1">
      <alignment horizontal="left" vertical="center" wrapText="1"/>
      <protection hidden="1"/>
    </xf>
    <xf numFmtId="0" fontId="6" fillId="3" borderId="5" xfId="1" applyNumberFormat="1" applyFont="1" applyFill="1" applyBorder="1" applyAlignment="1" applyProtection="1">
      <alignment horizontal="left" vertical="center" wrapText="1"/>
      <protection hidden="1"/>
    </xf>
    <xf numFmtId="0" fontId="6" fillId="3" borderId="6" xfId="1" applyNumberFormat="1" applyFont="1" applyFill="1" applyBorder="1" applyAlignment="1" applyProtection="1">
      <alignment horizontal="left" vertical="center" wrapText="1"/>
      <protection hidden="1"/>
    </xf>
    <xf numFmtId="0" fontId="6" fillId="3" borderId="13" xfId="2" applyNumberFormat="1" applyFont="1" applyFill="1" applyBorder="1" applyAlignment="1" applyProtection="1">
      <alignment horizontal="left" vertical="center" wrapText="1"/>
      <protection hidden="1"/>
    </xf>
    <xf numFmtId="0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13" xfId="1" applyNumberFormat="1" applyFont="1" applyFill="1" applyBorder="1" applyAlignment="1" applyProtection="1">
      <alignment horizontal="center"/>
      <protection hidden="1"/>
    </xf>
    <xf numFmtId="4" fontId="7" fillId="6" borderId="13" xfId="0" applyNumberFormat="1" applyFont="1" applyFill="1" applyBorder="1" applyAlignment="1">
      <alignment vertical="center" wrapText="1"/>
    </xf>
    <xf numFmtId="0" fontId="6" fillId="6" borderId="5" xfId="1" applyNumberFormat="1" applyFont="1" applyFill="1" applyBorder="1" applyAlignment="1" applyProtection="1">
      <alignment horizontal="left" vertical="center" wrapText="1"/>
      <protection hidden="1"/>
    </xf>
    <xf numFmtId="0" fontId="4" fillId="6" borderId="6" xfId="1" applyNumberFormat="1" applyFont="1" applyFill="1" applyBorder="1" applyAlignment="1" applyProtection="1">
      <alignment horizontal="left" vertical="center" wrapText="1"/>
      <protection hidden="1"/>
    </xf>
    <xf numFmtId="164" fontId="4" fillId="6" borderId="5" xfId="1" applyNumberFormat="1" applyFont="1" applyFill="1" applyBorder="1" applyAlignment="1" applyProtection="1">
      <alignment vertical="center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"/>
  <sheetViews>
    <sheetView showGridLines="0" showZeros="0" tabSelected="1" topLeftCell="A44" zoomScale="112" zoomScaleNormal="112" workbookViewId="0">
      <selection activeCell="A35" sqref="A35"/>
    </sheetView>
  </sheetViews>
  <sheetFormatPr defaultColWidth="9.140625" defaultRowHeight="12.75"/>
  <cols>
    <col min="1" max="1" width="0.28515625" style="1" customWidth="1"/>
    <col min="2" max="2" width="22.28515625" style="1" customWidth="1"/>
    <col min="3" max="3" width="36.42578125" style="1" customWidth="1"/>
    <col min="4" max="6" width="14.42578125" style="1" customWidth="1"/>
    <col min="7" max="7" width="9.140625" style="29" customWidth="1"/>
    <col min="8" max="247" width="9.140625" style="1" customWidth="1"/>
    <col min="248" max="16384" width="9.140625" style="1"/>
  </cols>
  <sheetData>
    <row r="1" spans="1:9" ht="12.75" customHeight="1">
      <c r="A1" s="6"/>
      <c r="B1" s="25"/>
      <c r="C1" s="25"/>
      <c r="D1" s="3"/>
      <c r="E1" s="3"/>
      <c r="F1" s="3"/>
      <c r="G1" s="30"/>
    </row>
    <row r="2" spans="1:9" ht="12.75" customHeight="1">
      <c r="A2" s="35" t="s">
        <v>100</v>
      </c>
      <c r="B2" s="24"/>
      <c r="C2" s="24"/>
      <c r="D2" s="23"/>
      <c r="E2" s="23"/>
      <c r="F2" s="23"/>
      <c r="G2" s="2"/>
      <c r="H2" s="2"/>
      <c r="I2" s="23"/>
    </row>
    <row r="3" spans="1:9" ht="11.25" customHeight="1" thickBot="1">
      <c r="A3" s="6"/>
      <c r="B3" s="3"/>
      <c r="C3" s="3"/>
      <c r="D3" s="3"/>
      <c r="E3" s="3"/>
      <c r="F3" s="3"/>
      <c r="G3" s="26"/>
    </row>
    <row r="4" spans="1:9" ht="15.75" customHeight="1">
      <c r="A4" s="8"/>
      <c r="B4" s="22" t="s">
        <v>59</v>
      </c>
      <c r="C4" s="21" t="s">
        <v>58</v>
      </c>
      <c r="D4" s="59" t="s">
        <v>86</v>
      </c>
      <c r="E4" s="31" t="s">
        <v>2</v>
      </c>
      <c r="F4" s="31" t="s">
        <v>2</v>
      </c>
      <c r="G4" s="61" t="s">
        <v>60</v>
      </c>
      <c r="H4" s="61"/>
    </row>
    <row r="5" spans="1:9" ht="45" customHeight="1" thickBot="1">
      <c r="A5" s="8"/>
      <c r="B5" s="20"/>
      <c r="C5" s="19"/>
      <c r="D5" s="60"/>
      <c r="E5" s="32" t="s">
        <v>87</v>
      </c>
      <c r="F5" s="32" t="s">
        <v>88</v>
      </c>
      <c r="G5" s="33" t="s">
        <v>61</v>
      </c>
      <c r="H5" s="34" t="s">
        <v>89</v>
      </c>
    </row>
    <row r="6" spans="1:9" ht="15" customHeight="1">
      <c r="A6" s="10"/>
      <c r="B6" s="18" t="s">
        <v>57</v>
      </c>
      <c r="C6" s="17" t="s">
        <v>56</v>
      </c>
      <c r="D6" s="37">
        <f>D7+D9+D11+D15+D19+D22+D26+D28+D30+D33+D38</f>
        <v>125544983.33</v>
      </c>
      <c r="E6" s="37">
        <f>E7+E9+E11+E15+E19+E22+E26+E28+E30+E33+E38</f>
        <v>107416534.65999998</v>
      </c>
      <c r="F6" s="37">
        <v>90022629.629999995</v>
      </c>
      <c r="G6" s="38">
        <f>E6/D6*100</f>
        <v>85.560196680779626</v>
      </c>
      <c r="H6" s="36">
        <f>E6/F6*100</f>
        <v>119.32170288902944</v>
      </c>
    </row>
    <row r="7" spans="1:9" ht="15" customHeight="1">
      <c r="A7" s="10"/>
      <c r="B7" s="14" t="s">
        <v>55</v>
      </c>
      <c r="C7" s="13" t="s">
        <v>54</v>
      </c>
      <c r="D7" s="39">
        <v>37121589.439999998</v>
      </c>
      <c r="E7" s="39">
        <v>37121589.439999998</v>
      </c>
      <c r="F7" s="39">
        <v>36205975.689999998</v>
      </c>
      <c r="G7" s="38">
        <f t="shared" ref="G7:G54" si="0">E7/D7*100</f>
        <v>100</v>
      </c>
      <c r="H7" s="36">
        <f t="shared" ref="H7:H57" si="1">E7/F7*100</f>
        <v>102.52890229458143</v>
      </c>
    </row>
    <row r="8" spans="1:9" ht="15" customHeight="1">
      <c r="A8" s="10"/>
      <c r="B8" s="12" t="s">
        <v>53</v>
      </c>
      <c r="C8" s="11" t="s">
        <v>52</v>
      </c>
      <c r="D8" s="40">
        <v>37121589.439999998</v>
      </c>
      <c r="E8" s="40">
        <v>37121589.439999998</v>
      </c>
      <c r="F8" s="40">
        <v>36205975.689999998</v>
      </c>
      <c r="G8" s="38">
        <f t="shared" si="0"/>
        <v>100</v>
      </c>
      <c r="H8" s="36">
        <f t="shared" si="1"/>
        <v>102.52890229458143</v>
      </c>
    </row>
    <row r="9" spans="1:9" ht="21.75" customHeight="1">
      <c r="A9" s="10"/>
      <c r="B9" s="14" t="s">
        <v>51</v>
      </c>
      <c r="C9" s="13" t="s">
        <v>50</v>
      </c>
      <c r="D9" s="39">
        <v>9184200</v>
      </c>
      <c r="E9" s="39">
        <v>9860060.7899999991</v>
      </c>
      <c r="F9" s="39">
        <v>24058217.199999999</v>
      </c>
      <c r="G9" s="38">
        <f t="shared" si="0"/>
        <v>107.35895113346834</v>
      </c>
      <c r="H9" s="36">
        <f t="shared" si="1"/>
        <v>40.984170639210951</v>
      </c>
    </row>
    <row r="10" spans="1:9" ht="21.75" customHeight="1">
      <c r="A10" s="10"/>
      <c r="B10" s="12" t="s">
        <v>49</v>
      </c>
      <c r="C10" s="11" t="s">
        <v>48</v>
      </c>
      <c r="D10" s="40">
        <v>9184200</v>
      </c>
      <c r="E10" s="40">
        <v>9860060.7899999991</v>
      </c>
      <c r="F10" s="40">
        <v>13502737.01</v>
      </c>
      <c r="G10" s="38">
        <f t="shared" si="0"/>
        <v>107.35895113346834</v>
      </c>
      <c r="H10" s="36">
        <f t="shared" si="1"/>
        <v>73.022682606479933</v>
      </c>
    </row>
    <row r="11" spans="1:9" ht="15" customHeight="1">
      <c r="A11" s="10"/>
      <c r="B11" s="14" t="s">
        <v>47</v>
      </c>
      <c r="C11" s="13" t="s">
        <v>46</v>
      </c>
      <c r="D11" s="39">
        <f>D12+D13+D14</f>
        <v>2698754</v>
      </c>
      <c r="E11" s="39">
        <f>E12+E13+E14</f>
        <v>2786417.62</v>
      </c>
      <c r="F11" s="39">
        <v>4799479.8600000003</v>
      </c>
      <c r="G11" s="38">
        <f t="shared" si="0"/>
        <v>103.24829977093133</v>
      </c>
      <c r="H11" s="36">
        <f t="shared" si="1"/>
        <v>58.056658247962723</v>
      </c>
    </row>
    <row r="12" spans="1:9" ht="21.75" customHeight="1">
      <c r="A12" s="10"/>
      <c r="B12" s="12" t="s">
        <v>45</v>
      </c>
      <c r="C12" s="11" t="s">
        <v>44</v>
      </c>
      <c r="D12" s="40">
        <v>82000</v>
      </c>
      <c r="E12" s="40">
        <v>81406.009999999995</v>
      </c>
      <c r="F12" s="40">
        <v>324426.59000000003</v>
      </c>
      <c r="G12" s="38">
        <f t="shared" si="0"/>
        <v>99.275621951219506</v>
      </c>
      <c r="H12" s="36">
        <f t="shared" si="1"/>
        <v>25.092274341631487</v>
      </c>
    </row>
    <row r="13" spans="1:9" ht="15" customHeight="1">
      <c r="A13" s="10"/>
      <c r="B13" s="12" t="s">
        <v>43</v>
      </c>
      <c r="C13" s="11" t="s">
        <v>42</v>
      </c>
      <c r="D13" s="40">
        <v>1809754</v>
      </c>
      <c r="E13" s="40">
        <v>1809754.4</v>
      </c>
      <c r="F13" s="40">
        <v>3820335.9</v>
      </c>
      <c r="G13" s="38">
        <f t="shared" si="0"/>
        <v>100.0000221024515</v>
      </c>
      <c r="H13" s="36">
        <f t="shared" si="1"/>
        <v>47.371604156587381</v>
      </c>
    </row>
    <row r="14" spans="1:9" ht="37.5" customHeight="1">
      <c r="A14" s="10"/>
      <c r="B14" s="45" t="s">
        <v>90</v>
      </c>
      <c r="C14" s="46" t="s">
        <v>91</v>
      </c>
      <c r="D14" s="40">
        <v>807000</v>
      </c>
      <c r="E14" s="40">
        <v>895257.21</v>
      </c>
      <c r="F14" s="40">
        <v>0</v>
      </c>
      <c r="G14" s="38">
        <f t="shared" si="0"/>
        <v>110.93645724907061</v>
      </c>
      <c r="H14" s="36">
        <v>0</v>
      </c>
    </row>
    <row r="15" spans="1:9" ht="15" customHeight="1">
      <c r="A15" s="10"/>
      <c r="B15" s="14" t="s">
        <v>72</v>
      </c>
      <c r="C15" s="13" t="s">
        <v>73</v>
      </c>
      <c r="D15" s="39">
        <f>D16</f>
        <v>16897900</v>
      </c>
      <c r="E15" s="39">
        <f>E16</f>
        <v>16986640.859999999</v>
      </c>
      <c r="F15" s="39">
        <v>16836380.91</v>
      </c>
      <c r="G15" s="38">
        <f t="shared" ref="G15:G18" si="2">E15/D15*100</f>
        <v>100.52515910261037</v>
      </c>
      <c r="H15" s="38">
        <v>0</v>
      </c>
    </row>
    <row r="16" spans="1:9" ht="15" customHeight="1">
      <c r="A16" s="10"/>
      <c r="B16" s="12" t="s">
        <v>74</v>
      </c>
      <c r="C16" s="49" t="s">
        <v>75</v>
      </c>
      <c r="D16" s="40">
        <f>D17+D18</f>
        <v>16897900</v>
      </c>
      <c r="E16" s="40">
        <f>E17+E18</f>
        <v>16986640.859999999</v>
      </c>
      <c r="F16" s="40">
        <v>16836380.91</v>
      </c>
      <c r="G16" s="38">
        <f t="shared" si="2"/>
        <v>100.52515910261037</v>
      </c>
      <c r="H16" s="38">
        <v>0</v>
      </c>
    </row>
    <row r="17" spans="1:8" ht="15" customHeight="1">
      <c r="A17" s="10"/>
      <c r="B17" s="12" t="s">
        <v>76</v>
      </c>
      <c r="C17" s="11" t="s">
        <v>77</v>
      </c>
      <c r="D17" s="40">
        <v>5068000</v>
      </c>
      <c r="E17" s="40">
        <v>4636836.57</v>
      </c>
      <c r="F17" s="40">
        <v>4539447.07</v>
      </c>
      <c r="G17" s="38">
        <f t="shared" si="2"/>
        <v>91.492434293606948</v>
      </c>
      <c r="H17" s="38">
        <v>0</v>
      </c>
    </row>
    <row r="18" spans="1:8" ht="15" customHeight="1">
      <c r="A18" s="10"/>
      <c r="B18" s="12" t="s">
        <v>78</v>
      </c>
      <c r="C18" s="11" t="s">
        <v>79</v>
      </c>
      <c r="D18" s="40">
        <v>11829900</v>
      </c>
      <c r="E18" s="40">
        <v>12349804.289999999</v>
      </c>
      <c r="F18" s="40">
        <v>12296933.84</v>
      </c>
      <c r="G18" s="38">
        <f t="shared" si="2"/>
        <v>104.39483250069739</v>
      </c>
      <c r="H18" s="38">
        <v>0</v>
      </c>
    </row>
    <row r="19" spans="1:8" ht="15" customHeight="1">
      <c r="A19" s="10"/>
      <c r="B19" s="14" t="s">
        <v>41</v>
      </c>
      <c r="C19" s="13" t="s">
        <v>40</v>
      </c>
      <c r="D19" s="39">
        <v>1900000</v>
      </c>
      <c r="E19" s="39">
        <f>E20+E21</f>
        <v>1928143.34</v>
      </c>
      <c r="F19" s="39">
        <v>2092442.37</v>
      </c>
      <c r="G19" s="38">
        <f t="shared" si="0"/>
        <v>101.48122842105263</v>
      </c>
      <c r="H19" s="36">
        <f t="shared" si="1"/>
        <v>92.147978249933828</v>
      </c>
    </row>
    <row r="20" spans="1:8" ht="42" customHeight="1">
      <c r="A20" s="10"/>
      <c r="B20" s="12" t="s">
        <v>39</v>
      </c>
      <c r="C20" s="11" t="s">
        <v>66</v>
      </c>
      <c r="D20" s="40">
        <v>1900000</v>
      </c>
      <c r="E20" s="40">
        <v>1918143.34</v>
      </c>
      <c r="F20" s="40">
        <v>2092442.37</v>
      </c>
      <c r="G20" s="38">
        <f t="shared" si="0"/>
        <v>100.95491263157894</v>
      </c>
      <c r="H20" s="36">
        <f t="shared" si="1"/>
        <v>91.67006783560781</v>
      </c>
    </row>
    <row r="21" spans="1:8" s="47" customFormat="1" ht="42" customHeight="1">
      <c r="A21" s="48"/>
      <c r="B21" s="51" t="s">
        <v>92</v>
      </c>
      <c r="C21" s="50" t="s">
        <v>93</v>
      </c>
      <c r="D21" s="40">
        <v>0</v>
      </c>
      <c r="E21" s="40">
        <v>10000</v>
      </c>
      <c r="F21" s="40">
        <v>0</v>
      </c>
      <c r="G21" s="38">
        <v>0</v>
      </c>
      <c r="H21" s="36"/>
    </row>
    <row r="22" spans="1:8" ht="36.75" customHeight="1">
      <c r="A22" s="10"/>
      <c r="B22" s="14" t="s">
        <v>38</v>
      </c>
      <c r="C22" s="13" t="s">
        <v>37</v>
      </c>
      <c r="D22" s="39">
        <f>D23+D24+D25</f>
        <v>5890557.5599999996</v>
      </c>
      <c r="E22" s="39">
        <f>E23+E24+E25</f>
        <v>6514411.1699999999</v>
      </c>
      <c r="F22" s="39">
        <v>5465762.4000000004</v>
      </c>
      <c r="G22" s="38">
        <f t="shared" si="0"/>
        <v>110.5907395632002</v>
      </c>
      <c r="H22" s="36">
        <f t="shared" si="1"/>
        <v>119.18577305885086</v>
      </c>
    </row>
    <row r="23" spans="1:8" ht="86.25" customHeight="1">
      <c r="A23" s="10"/>
      <c r="B23" s="12" t="s">
        <v>36</v>
      </c>
      <c r="C23" s="11" t="s">
        <v>35</v>
      </c>
      <c r="D23" s="40">
        <v>5848757.5599999996</v>
      </c>
      <c r="E23" s="40">
        <v>6462530.8099999996</v>
      </c>
      <c r="F23" s="40">
        <v>5443954.1500000004</v>
      </c>
      <c r="G23" s="38">
        <f t="shared" si="0"/>
        <v>110.4940791903845</v>
      </c>
      <c r="H23" s="36">
        <f t="shared" si="1"/>
        <v>118.71023583106405</v>
      </c>
    </row>
    <row r="24" spans="1:8" ht="21.75" customHeight="1">
      <c r="A24" s="10"/>
      <c r="B24" s="12" t="s">
        <v>34</v>
      </c>
      <c r="C24" s="11" t="s">
        <v>33</v>
      </c>
      <c r="D24" s="40">
        <v>13800</v>
      </c>
      <c r="E24" s="40">
        <v>22880.44</v>
      </c>
      <c r="F24" s="40">
        <v>21808.25</v>
      </c>
      <c r="G24" s="38">
        <f t="shared" si="0"/>
        <v>165.80028985507244</v>
      </c>
      <c r="H24" s="36">
        <f t="shared" si="1"/>
        <v>104.91644217211376</v>
      </c>
    </row>
    <row r="25" spans="1:8" s="47" customFormat="1" ht="21.75" customHeight="1">
      <c r="A25" s="48"/>
      <c r="B25" s="53" t="s">
        <v>94</v>
      </c>
      <c r="C25" s="52" t="s">
        <v>95</v>
      </c>
      <c r="D25" s="40">
        <v>28000</v>
      </c>
      <c r="E25" s="40">
        <v>28999.919999999998</v>
      </c>
      <c r="F25" s="40">
        <v>0</v>
      </c>
      <c r="G25" s="38">
        <f t="shared" si="0"/>
        <v>103.57114285714286</v>
      </c>
      <c r="H25" s="36">
        <v>0</v>
      </c>
    </row>
    <row r="26" spans="1:8" ht="15" customHeight="1">
      <c r="A26" s="10"/>
      <c r="B26" s="14" t="s">
        <v>32</v>
      </c>
      <c r="C26" s="13" t="s">
        <v>31</v>
      </c>
      <c r="D26" s="39">
        <v>72400</v>
      </c>
      <c r="E26" s="39">
        <v>70527.460000000006</v>
      </c>
      <c r="F26" s="39">
        <v>77755.61</v>
      </c>
      <c r="G26" s="38">
        <f t="shared" si="0"/>
        <v>97.413618784530399</v>
      </c>
      <c r="H26" s="36">
        <f t="shared" si="1"/>
        <v>90.704014797131677</v>
      </c>
    </row>
    <row r="27" spans="1:8" ht="30.75" customHeight="1">
      <c r="A27" s="10"/>
      <c r="B27" s="12" t="s">
        <v>30</v>
      </c>
      <c r="C27" s="11" t="s">
        <v>29</v>
      </c>
      <c r="D27" s="40">
        <v>72400</v>
      </c>
      <c r="E27" s="40">
        <v>70527.460000000006</v>
      </c>
      <c r="F27" s="40">
        <v>77755.61</v>
      </c>
      <c r="G27" s="38">
        <f t="shared" si="0"/>
        <v>97.413618784530399</v>
      </c>
      <c r="H27" s="36">
        <f t="shared" si="1"/>
        <v>90.704014797131677</v>
      </c>
    </row>
    <row r="28" spans="1:8" ht="21.75" customHeight="1">
      <c r="A28" s="10"/>
      <c r="B28" s="14" t="s">
        <v>28</v>
      </c>
      <c r="C28" s="13" t="s">
        <v>27</v>
      </c>
      <c r="D28" s="39">
        <v>234769</v>
      </c>
      <c r="E28" s="39">
        <v>234769.82</v>
      </c>
      <c r="F28" s="39">
        <v>1208339.8</v>
      </c>
      <c r="G28" s="38">
        <f t="shared" si="0"/>
        <v>100.00034927950455</v>
      </c>
      <c r="H28" s="36">
        <f t="shared" si="1"/>
        <v>19.429122503454739</v>
      </c>
    </row>
    <row r="29" spans="1:8" ht="30.75" customHeight="1">
      <c r="A29" s="10"/>
      <c r="B29" s="12" t="s">
        <v>26</v>
      </c>
      <c r="C29" s="11" t="s">
        <v>25</v>
      </c>
      <c r="D29" s="40">
        <v>234769</v>
      </c>
      <c r="E29" s="40">
        <v>234769.82</v>
      </c>
      <c r="F29" s="40">
        <v>1208339.8</v>
      </c>
      <c r="G29" s="38">
        <f t="shared" si="0"/>
        <v>100.00034927950455</v>
      </c>
      <c r="H29" s="36">
        <f t="shared" si="1"/>
        <v>19.429122503454739</v>
      </c>
    </row>
    <row r="30" spans="1:8" ht="21.75" customHeight="1">
      <c r="A30" s="10"/>
      <c r="B30" s="14" t="s">
        <v>24</v>
      </c>
      <c r="C30" s="13" t="s">
        <v>23</v>
      </c>
      <c r="D30" s="39">
        <f>D31+D32</f>
        <v>50904283.329999998</v>
      </c>
      <c r="E30" s="39">
        <f>E31+E32</f>
        <v>31196239.969999999</v>
      </c>
      <c r="F30" s="39">
        <v>7104754.5999999996</v>
      </c>
      <c r="G30" s="38">
        <f t="shared" si="0"/>
        <v>61.284115852810295</v>
      </c>
      <c r="H30" s="36">
        <f t="shared" si="1"/>
        <v>439.0896199286039</v>
      </c>
    </row>
    <row r="31" spans="1:8" ht="56.25" customHeight="1">
      <c r="A31" s="10"/>
      <c r="B31" s="12" t="s">
        <v>22</v>
      </c>
      <c r="C31" s="11" t="s">
        <v>21</v>
      </c>
      <c r="D31" s="40">
        <v>2000000</v>
      </c>
      <c r="E31" s="40">
        <v>1758167.97</v>
      </c>
      <c r="F31" s="40">
        <v>351934.8</v>
      </c>
      <c r="G31" s="38">
        <f t="shared" si="0"/>
        <v>87.90839849999999</v>
      </c>
      <c r="H31" s="36">
        <f t="shared" si="1"/>
        <v>499.57207130411661</v>
      </c>
    </row>
    <row r="32" spans="1:8" ht="99.75" customHeight="1">
      <c r="A32" s="10"/>
      <c r="B32" s="12" t="s">
        <v>20</v>
      </c>
      <c r="C32" s="11" t="s">
        <v>19</v>
      </c>
      <c r="D32" s="40">
        <v>48904283.329999998</v>
      </c>
      <c r="E32" s="40">
        <v>29438072</v>
      </c>
      <c r="F32" s="40">
        <v>6752819.7999999998</v>
      </c>
      <c r="G32" s="38">
        <f t="shared" si="0"/>
        <v>60.19528351198926</v>
      </c>
      <c r="H32" s="36">
        <f t="shared" si="1"/>
        <v>435.93747311308385</v>
      </c>
    </row>
    <row r="33" spans="1:8" ht="15" customHeight="1">
      <c r="A33" s="10"/>
      <c r="B33" s="14" t="s">
        <v>18</v>
      </c>
      <c r="C33" s="13" t="s">
        <v>17</v>
      </c>
      <c r="D33" s="39">
        <f>D34+D35+D36+D37</f>
        <v>640530</v>
      </c>
      <c r="E33" s="39">
        <f>E34+E35+E36+E37</f>
        <v>640530.22</v>
      </c>
      <c r="F33" s="39">
        <v>561477.32999999996</v>
      </c>
      <c r="G33" s="38">
        <f t="shared" si="0"/>
        <v>100.00003434655676</v>
      </c>
      <c r="H33" s="36">
        <f t="shared" si="1"/>
        <v>114.07944466787288</v>
      </c>
    </row>
    <row r="34" spans="1:8" ht="57" customHeight="1">
      <c r="A34" s="10"/>
      <c r="B34" s="64" t="s">
        <v>67</v>
      </c>
      <c r="C34" s="62" t="s">
        <v>102</v>
      </c>
      <c r="D34" s="65">
        <v>0</v>
      </c>
      <c r="E34" s="65">
        <v>389358.74</v>
      </c>
      <c r="F34" s="65">
        <v>356914.9</v>
      </c>
      <c r="G34" s="38">
        <v>0</v>
      </c>
      <c r="H34" s="38">
        <v>0</v>
      </c>
    </row>
    <row r="35" spans="1:8" ht="128.25" customHeight="1">
      <c r="A35" s="10"/>
      <c r="B35" s="12" t="s">
        <v>68</v>
      </c>
      <c r="C35" s="62" t="s">
        <v>103</v>
      </c>
      <c r="D35" s="40">
        <v>640530</v>
      </c>
      <c r="E35" s="40">
        <v>59640.58</v>
      </c>
      <c r="F35" s="40">
        <v>95071.66</v>
      </c>
      <c r="G35" s="38">
        <f t="shared" si="0"/>
        <v>9.3111298455966143</v>
      </c>
      <c r="H35" s="38">
        <v>0</v>
      </c>
    </row>
    <row r="36" spans="1:8" ht="40.5" customHeight="1">
      <c r="A36" s="10"/>
      <c r="B36" s="12" t="s">
        <v>69</v>
      </c>
      <c r="C36" s="62" t="s">
        <v>104</v>
      </c>
      <c r="D36" s="40">
        <v>0</v>
      </c>
      <c r="E36" s="40">
        <v>71530.899999999994</v>
      </c>
      <c r="F36" s="40">
        <v>106490.77</v>
      </c>
      <c r="G36" s="38">
        <v>0</v>
      </c>
      <c r="H36" s="38">
        <v>0</v>
      </c>
    </row>
    <row r="37" spans="1:8" ht="106.5" customHeight="1">
      <c r="A37" s="10"/>
      <c r="B37" s="12" t="s">
        <v>70</v>
      </c>
      <c r="C37" s="63" t="s">
        <v>101</v>
      </c>
      <c r="D37" s="40">
        <v>0</v>
      </c>
      <c r="E37" s="40">
        <v>120000</v>
      </c>
      <c r="F37" s="40">
        <v>3000</v>
      </c>
      <c r="G37" s="38">
        <v>0</v>
      </c>
      <c r="H37" s="38">
        <v>0</v>
      </c>
    </row>
    <row r="38" spans="1:8" ht="15" customHeight="1">
      <c r="A38" s="10"/>
      <c r="B38" s="14" t="s">
        <v>16</v>
      </c>
      <c r="C38" s="13" t="s">
        <v>15</v>
      </c>
      <c r="D38" s="39">
        <f>D39+D40</f>
        <v>0</v>
      </c>
      <c r="E38" s="39">
        <f>E39+E40</f>
        <v>77203.97</v>
      </c>
      <c r="F38" s="39">
        <v>117120.01</v>
      </c>
      <c r="G38" s="38">
        <v>0</v>
      </c>
      <c r="H38" s="36">
        <f t="shared" si="1"/>
        <v>65.91868460393745</v>
      </c>
    </row>
    <row r="39" spans="1:8" ht="15" customHeight="1">
      <c r="A39" s="10"/>
      <c r="B39" s="12" t="s">
        <v>14</v>
      </c>
      <c r="C39" s="11" t="s">
        <v>13</v>
      </c>
      <c r="D39" s="40">
        <v>0</v>
      </c>
      <c r="E39" s="40">
        <v>70000</v>
      </c>
      <c r="F39" s="40">
        <v>50968.03</v>
      </c>
      <c r="G39" s="38">
        <v>0</v>
      </c>
      <c r="H39" s="38">
        <v>0</v>
      </c>
    </row>
    <row r="40" spans="1:8" ht="15" customHeight="1">
      <c r="A40" s="10"/>
      <c r="B40" s="12" t="s">
        <v>80</v>
      </c>
      <c r="C40" s="11" t="s">
        <v>81</v>
      </c>
      <c r="D40" s="40">
        <v>0</v>
      </c>
      <c r="E40" s="40">
        <v>7203.97</v>
      </c>
      <c r="F40" s="40">
        <v>66151.98</v>
      </c>
      <c r="G40" s="38"/>
      <c r="H40" s="38"/>
    </row>
    <row r="41" spans="1:8" ht="15" customHeight="1">
      <c r="A41" s="10"/>
      <c r="B41" s="16" t="s">
        <v>12</v>
      </c>
      <c r="C41" s="15" t="s">
        <v>11</v>
      </c>
      <c r="D41" s="41">
        <f>D42+D49</f>
        <v>560768703.00999999</v>
      </c>
      <c r="E41" s="41">
        <f>E42+E49</f>
        <v>559265509.71000004</v>
      </c>
      <c r="F41" s="41">
        <v>428976821.79000002</v>
      </c>
      <c r="G41" s="38">
        <f t="shared" si="0"/>
        <v>99.731940585854488</v>
      </c>
      <c r="H41" s="36">
        <f t="shared" si="1"/>
        <v>130.37196447499002</v>
      </c>
    </row>
    <row r="42" spans="1:8" ht="36.75" customHeight="1">
      <c r="A42" s="10"/>
      <c r="B42" s="14" t="s">
        <v>10</v>
      </c>
      <c r="C42" s="13" t="s">
        <v>9</v>
      </c>
      <c r="D42" s="39">
        <f>D43+D44+D45+D46+D47+D48</f>
        <v>560679503.00999999</v>
      </c>
      <c r="E42" s="39">
        <f>E43+E44+E45+E46+E47+E48</f>
        <v>558976309.71000004</v>
      </c>
      <c r="F42" s="39">
        <v>428485611.20999998</v>
      </c>
      <c r="G42" s="38">
        <f t="shared" si="0"/>
        <v>99.696226936983351</v>
      </c>
      <c r="H42" s="36">
        <f t="shared" si="1"/>
        <v>130.45392776002618</v>
      </c>
    </row>
    <row r="43" spans="1:8" ht="21.75" customHeight="1">
      <c r="A43" s="10"/>
      <c r="B43" s="12" t="s">
        <v>65</v>
      </c>
      <c r="C43" s="11" t="s">
        <v>8</v>
      </c>
      <c r="D43" s="40">
        <v>115998800</v>
      </c>
      <c r="E43" s="40">
        <v>115998800</v>
      </c>
      <c r="F43" s="40">
        <v>118329200</v>
      </c>
      <c r="G43" s="38">
        <f t="shared" si="0"/>
        <v>100</v>
      </c>
      <c r="H43" s="36">
        <f t="shared" si="1"/>
        <v>98.03057909628393</v>
      </c>
    </row>
    <row r="44" spans="1:8" s="47" customFormat="1" ht="21.75" customHeight="1">
      <c r="A44" s="48"/>
      <c r="B44" s="55" t="s">
        <v>96</v>
      </c>
      <c r="C44" s="54" t="s">
        <v>97</v>
      </c>
      <c r="D44" s="40">
        <v>8010100</v>
      </c>
      <c r="E44" s="40">
        <v>8010100</v>
      </c>
      <c r="F44" s="40">
        <v>0</v>
      </c>
      <c r="G44" s="38"/>
      <c r="H44" s="36"/>
    </row>
    <row r="45" spans="1:8" ht="21.75" customHeight="1">
      <c r="A45" s="10"/>
      <c r="B45" s="12" t="s">
        <v>62</v>
      </c>
      <c r="C45" s="11" t="s">
        <v>7</v>
      </c>
      <c r="D45" s="40">
        <v>150329022.16</v>
      </c>
      <c r="E45" s="40">
        <v>149617241.05000001</v>
      </c>
      <c r="F45" s="40">
        <v>34375886.740000002</v>
      </c>
      <c r="G45" s="38">
        <f t="shared" si="0"/>
        <v>99.526517834166171</v>
      </c>
      <c r="H45" s="36">
        <f t="shared" si="1"/>
        <v>435.23892832676933</v>
      </c>
    </row>
    <row r="46" spans="1:8" ht="21.75" customHeight="1">
      <c r="A46" s="10"/>
      <c r="B46" s="12" t="s">
        <v>63</v>
      </c>
      <c r="C46" s="11" t="s">
        <v>6</v>
      </c>
      <c r="D46" s="40">
        <v>256648999</v>
      </c>
      <c r="E46" s="40">
        <v>256004240.16999999</v>
      </c>
      <c r="F46" s="40">
        <v>252117024.47</v>
      </c>
      <c r="G46" s="38">
        <f t="shared" si="0"/>
        <v>99.748777968154073</v>
      </c>
      <c r="H46" s="36">
        <f t="shared" si="1"/>
        <v>101.54182991337919</v>
      </c>
    </row>
    <row r="47" spans="1:8" s="47" customFormat="1" ht="21.75" customHeight="1">
      <c r="A47" s="48"/>
      <c r="B47" s="12" t="s">
        <v>64</v>
      </c>
      <c r="C47" s="56" t="s">
        <v>5</v>
      </c>
      <c r="D47" s="40">
        <v>1294882.1200000001</v>
      </c>
      <c r="E47" s="40">
        <v>948228.76</v>
      </c>
      <c r="F47" s="40">
        <v>23663500</v>
      </c>
      <c r="G47" s="38">
        <f>E47/D47*100</f>
        <v>73.228963884372732</v>
      </c>
      <c r="H47" s="36">
        <f>E47/F47*100</f>
        <v>4.0071365605257041</v>
      </c>
    </row>
    <row r="48" spans="1:8" ht="33.75" customHeight="1">
      <c r="A48" s="10"/>
      <c r="B48" s="57" t="s">
        <v>98</v>
      </c>
      <c r="C48" s="58" t="s">
        <v>99</v>
      </c>
      <c r="D48" s="40">
        <v>28397699.73</v>
      </c>
      <c r="E48" s="40">
        <v>28397699.73</v>
      </c>
      <c r="F48" s="40">
        <v>0</v>
      </c>
      <c r="G48" s="38">
        <f>E48/D48*100</f>
        <v>100</v>
      </c>
      <c r="H48" s="36">
        <v>0</v>
      </c>
    </row>
    <row r="49" spans="1:8" ht="26.25" customHeight="1">
      <c r="A49" s="10"/>
      <c r="B49" s="14" t="s">
        <v>82</v>
      </c>
      <c r="C49" s="13" t="s">
        <v>83</v>
      </c>
      <c r="D49" s="40">
        <v>89200</v>
      </c>
      <c r="E49" s="40">
        <v>289200</v>
      </c>
      <c r="F49" s="40">
        <v>1122200</v>
      </c>
      <c r="G49" s="38">
        <f t="shared" si="0"/>
        <v>324.21524663677127</v>
      </c>
      <c r="H49" s="38">
        <v>0</v>
      </c>
    </row>
    <row r="50" spans="1:8" ht="39.75" customHeight="1">
      <c r="A50" s="10"/>
      <c r="B50" s="14" t="s">
        <v>84</v>
      </c>
      <c r="C50" s="13" t="s">
        <v>85</v>
      </c>
      <c r="D50" s="40">
        <v>0</v>
      </c>
      <c r="E50" s="40">
        <v>0</v>
      </c>
      <c r="F50" s="40">
        <v>6.88</v>
      </c>
      <c r="G50" s="38">
        <v>0</v>
      </c>
      <c r="H50" s="38">
        <v>0</v>
      </c>
    </row>
    <row r="51" spans="1:8" ht="32.25" customHeight="1">
      <c r="A51" s="10"/>
      <c r="B51" s="14" t="s">
        <v>4</v>
      </c>
      <c r="C51" s="13" t="s">
        <v>3</v>
      </c>
      <c r="D51" s="39">
        <v>0</v>
      </c>
      <c r="E51" s="39">
        <v>0</v>
      </c>
      <c r="F51" s="39">
        <v>-630996.30000000005</v>
      </c>
      <c r="G51" s="38">
        <v>0</v>
      </c>
      <c r="H51" s="38">
        <v>0</v>
      </c>
    </row>
    <row r="52" spans="1:8" ht="32.25" customHeight="1">
      <c r="A52" s="10"/>
      <c r="B52" s="12" t="s">
        <v>71</v>
      </c>
      <c r="C52" s="11" t="s">
        <v>3</v>
      </c>
      <c r="D52" s="40">
        <v>0</v>
      </c>
      <c r="E52" s="40">
        <v>0</v>
      </c>
      <c r="F52" s="40">
        <v>-630996.30000000005</v>
      </c>
      <c r="G52" s="38">
        <v>0</v>
      </c>
      <c r="H52" s="38">
        <v>0</v>
      </c>
    </row>
    <row r="53" spans="1:8" ht="409.6" hidden="1" customHeight="1">
      <c r="A53" s="8"/>
      <c r="B53" s="9" t="s">
        <v>2</v>
      </c>
      <c r="C53" s="9" t="s">
        <v>2</v>
      </c>
      <c r="D53" s="42"/>
      <c r="E53" s="43"/>
      <c r="F53" s="43"/>
      <c r="G53" s="38" t="e">
        <f t="shared" si="0"/>
        <v>#DIV/0!</v>
      </c>
      <c r="H53" s="36" t="e">
        <f t="shared" si="1"/>
        <v>#DIV/0!</v>
      </c>
    </row>
    <row r="54" spans="1:8" ht="15" customHeight="1" thickBot="1">
      <c r="A54" s="8"/>
      <c r="B54" s="7"/>
      <c r="C54" s="7"/>
      <c r="D54" s="44">
        <f>D6+D41</f>
        <v>686313686.34000003</v>
      </c>
      <c r="E54" s="44">
        <f>E6+E41</f>
        <v>666682044.37</v>
      </c>
      <c r="F54" s="44">
        <v>518999451.42000002</v>
      </c>
      <c r="G54" s="38">
        <f t="shared" si="0"/>
        <v>97.139552603898608</v>
      </c>
      <c r="H54" s="36">
        <f t="shared" si="1"/>
        <v>128.45525029861506</v>
      </c>
    </row>
    <row r="55" spans="1:8" ht="35.25" hidden="1" customHeight="1">
      <c r="A55" s="6"/>
      <c r="B55" s="3"/>
      <c r="C55" s="3"/>
      <c r="D55" s="3"/>
      <c r="E55" s="3"/>
      <c r="F55" s="3"/>
      <c r="G55" s="26"/>
      <c r="H55" s="36" t="e">
        <f t="shared" si="1"/>
        <v>#DIV/0!</v>
      </c>
    </row>
    <row r="56" spans="1:8" ht="11.25" hidden="1" customHeight="1">
      <c r="A56" s="6" t="s">
        <v>1</v>
      </c>
      <c r="B56" s="3"/>
      <c r="C56" s="3"/>
      <c r="D56" s="5"/>
      <c r="E56" s="5"/>
      <c r="F56" s="5"/>
      <c r="G56" s="27"/>
      <c r="H56" s="36" t="e">
        <f t="shared" si="1"/>
        <v>#DIV/0!</v>
      </c>
    </row>
    <row r="57" spans="1:8" ht="11.25" hidden="1" customHeight="1">
      <c r="A57" s="3" t="s">
        <v>0</v>
      </c>
      <c r="B57" s="3"/>
      <c r="C57" s="3"/>
      <c r="D57" s="4"/>
      <c r="E57" s="4"/>
      <c r="F57" s="4"/>
      <c r="G57" s="28"/>
      <c r="H57" s="36" t="e">
        <f t="shared" si="1"/>
        <v>#DIV/0!</v>
      </c>
    </row>
    <row r="58" spans="1:8" ht="11.25" customHeight="1">
      <c r="A58" s="3"/>
      <c r="B58" s="3"/>
      <c r="C58" s="3"/>
      <c r="D58" s="3"/>
      <c r="E58" s="3"/>
      <c r="F58" s="3"/>
      <c r="G58" s="26"/>
    </row>
  </sheetData>
  <mergeCells count="2">
    <mergeCell ref="D4:D5"/>
    <mergeCell ref="G4:H4"/>
  </mergeCells>
  <pageMargins left="0.19685039370078741" right="0.19685039370078741" top="0.59055118110236227" bottom="0" header="0.19685039370078741" footer="0.19685039370078741"/>
  <pageSetup paperSize="9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Вып.плана.</vt:lpstr>
      <vt:lpstr>Вып.плана.!Заголовки_для_печати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SVISTUNOVA</cp:lastModifiedBy>
  <cp:lastPrinted>2023-02-27T10:01:43Z</cp:lastPrinted>
  <dcterms:created xsi:type="dcterms:W3CDTF">2016-04-12T06:29:51Z</dcterms:created>
  <dcterms:modified xsi:type="dcterms:W3CDTF">2023-02-28T03:11:05Z</dcterms:modified>
</cp:coreProperties>
</file>