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7995"/>
  </bookViews>
  <sheets>
    <sheet name="1 кв.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4" i="1"/>
  <c r="C24"/>
  <c r="C23" s="1"/>
  <c r="E28"/>
  <c r="E26"/>
  <c r="E27"/>
  <c r="D19"/>
  <c r="D17"/>
  <c r="E9"/>
  <c r="D8"/>
  <c r="C8"/>
  <c r="D12"/>
  <c r="C12"/>
  <c r="D10"/>
  <c r="C10"/>
  <c r="D6"/>
  <c r="C6"/>
  <c r="D21"/>
  <c r="E8" l="1"/>
  <c r="E25"/>
  <c r="D23" l="1"/>
  <c r="C21"/>
  <c r="E20"/>
  <c r="E18"/>
  <c r="E11"/>
  <c r="D15"/>
  <c r="D5" s="1"/>
  <c r="C15"/>
  <c r="C19"/>
  <c r="C17"/>
  <c r="E16"/>
  <c r="E7"/>
  <c r="E13"/>
  <c r="E14"/>
  <c r="C5" l="1"/>
  <c r="C29" s="1"/>
  <c r="D29"/>
  <c r="E17"/>
  <c r="E19"/>
  <c r="E10"/>
  <c r="E15"/>
  <c r="E6"/>
  <c r="E12"/>
  <c r="E23"/>
  <c r="E24"/>
  <c r="E29" l="1"/>
  <c r="E5"/>
</calcChain>
</file>

<file path=xl/sharedStrings.xml><?xml version="1.0" encoding="utf-8"?>
<sst xmlns="http://schemas.openxmlformats.org/spreadsheetml/2006/main" count="56" uniqueCount="55">
  <si>
    <t>Код</t>
  </si>
  <si>
    <t>Наименование</t>
  </si>
  <si>
    <t>Годовые назначения</t>
  </si>
  <si>
    <t>000.1.00.00.000.00.0000.000</t>
  </si>
  <si>
    <t>ДОХОДЫ</t>
  </si>
  <si>
    <t>000.1.01.00.000.00.0000.000</t>
  </si>
  <si>
    <t>НАЛОГИ НА ПРИБЫЛЬ, ДОХОДЫ</t>
  </si>
  <si>
    <t>000.1.01.02.000.00.0000.000</t>
  </si>
  <si>
    <t>Налог на доходы физических лиц</t>
  </si>
  <si>
    <t>000.1.05.00.000.00.0000.000</t>
  </si>
  <si>
    <t>НАЛОГИ НА СОВОКУПНЫЙ ДОХОД</t>
  </si>
  <si>
    <t>000.1.05.03.000.00.0000.000</t>
  </si>
  <si>
    <t>Единый сельскохозяйственный налог</t>
  </si>
  <si>
    <t>000.1.06.00.000.00.0000.000</t>
  </si>
  <si>
    <t>НАЛОГИ НА ИМУЩЕСТВО</t>
  </si>
  <si>
    <t>000.1.06.01.000.00.0000.000</t>
  </si>
  <si>
    <t>Налога имущество физических лиц</t>
  </si>
  <si>
    <t>000.1.06.06.000.00.0000.000</t>
  </si>
  <si>
    <t>Земельный налог</t>
  </si>
  <si>
    <t>000.2.00.00.000.00.0000.000</t>
  </si>
  <si>
    <t>БЕЗВОЗМЕЗДНЫЕ ПОСТУПЛЕНИЯ</t>
  </si>
  <si>
    <t>000.2.02.00.000.00.0000.000</t>
  </si>
  <si>
    <t>Безвозмездные поступления от других бюджетов бюджетной системы Российской Федерации, кроме бюджетов государственных внебюджетных фондов</t>
  </si>
  <si>
    <t>% исполнения к году</t>
  </si>
  <si>
    <t>факт</t>
  </si>
  <si>
    <t>ИТОГО</t>
  </si>
  <si>
    <t>000.1.08.00.000.00.0000.000</t>
  </si>
  <si>
    <t>ГОСУДАРСТВЕННАЯ ПОШЛИНА</t>
  </si>
  <si>
    <t>000.1.08.03.000.00.0000.000</t>
  </si>
  <si>
    <t>Государственная пошлина по делам, рассматриваемым в судах общей юрисдикции, мировыми судьями</t>
  </si>
  <si>
    <t>000.1.11.00.000.00.0000.000</t>
  </si>
  <si>
    <t>ДОХОДЫ ОТ ИСПОЛЬЗОВАНИЯ ИМУЩЕСТВА, НАХОДЯЩЕГОСЯ В ГОСУДАРСТВЕННОЙ И МУНИЦИПАЛЬНОЙ СОБСТВЕННОСТИ</t>
  </si>
  <si>
    <t>000.1.11.05.000.00.0000.000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</si>
  <si>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</si>
  <si>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Исполнение бюджета Верхазовского муниципального образования по доходам</t>
  </si>
  <si>
    <t>000.1.13.00.000.00.0000.000</t>
  </si>
  <si>
    <t>ДОХОДЫ ОТ ОКАЗАНИЯ ПЛАТНЫХ УСЛУГ И КОМПЕНСАЦИИ ЗАТРАТ ГОСУДАРСТВА</t>
  </si>
  <si>
    <t>000.1.13.02.000.00.0000.000</t>
  </si>
  <si>
    <t>Доходы от компенсации зартрат государства</t>
  </si>
  <si>
    <t>000.1.17.00.000.00.0000.000</t>
  </si>
  <si>
    <t>000.1.17.05.050.10.0000.180</t>
  </si>
  <si>
    <t>Прочие неналоговые доходы</t>
  </si>
  <si>
    <t>000.2.02.35.000.00.0000.000</t>
  </si>
  <si>
    <t>Субвенции бюджетам поселений на осуществление первичного воинского учета на территориях, где отсутствует военные комиссариаты</t>
  </si>
  <si>
    <t>000.1.03.00.000.00.0000.000</t>
  </si>
  <si>
    <t>НАЛОГИ НА ТОВАРЫ(РАБОТЫ, УСЛУГИ),РЕАЛИЗУЕМЫЕ НА ТЕРРИТОРИИ РОССИЙСКОЙ ФЕДЕРАЦИИ</t>
  </si>
  <si>
    <t>000.1.03.02.000.00.0000.000</t>
  </si>
  <si>
    <t>Акцизы по подакцизным товарам(продукции) , производимым на территории Российской Федерации</t>
  </si>
  <si>
    <t>000.2.02.16.000.00.0000.000</t>
  </si>
  <si>
    <t>Дотации бюджетам сельских поселений на выравнивания бюджетной обеспеченности из бюджетов муниципальных районов</t>
  </si>
  <si>
    <t>000.2.02.29.000.00.0000.000</t>
  </si>
  <si>
    <t>Субсидии бюджетам сельских поселений из местных бюджетов</t>
  </si>
  <si>
    <t>000.2.02.49.000.00.0000.000</t>
  </si>
  <si>
    <t>Прочие межбюджетные трансферты,передаваемые бюджетам</t>
  </si>
  <si>
    <t>1 квартал 2024 года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</si>
</sst>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000000"/>
  </numFmts>
  <fonts count="8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/>
    <xf numFmtId="0" fontId="2" fillId="4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2" borderId="2" xfId="1" applyNumberFormat="1" applyFont="1" applyFill="1" applyBorder="1" applyAlignment="1" applyProtection="1">
      <alignment horizontal="right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2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2" xfId="1" applyNumberFormat="1" applyFont="1" applyFill="1" applyBorder="1" applyAlignment="1" applyProtection="1">
      <alignment horizontal="right" vertical="center"/>
      <protection hidden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2" fillId="3" borderId="3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2" xfId="1" applyNumberFormat="1" applyFont="1" applyFill="1" applyBorder="1" applyAlignment="1" applyProtection="1">
      <alignment horizontal="right" vertical="center"/>
      <protection hidden="1"/>
    </xf>
    <xf numFmtId="0" fontId="2" fillId="4" borderId="2" xfId="1" applyNumberFormat="1" applyFont="1" applyFill="1" applyBorder="1" applyAlignment="1" applyProtection="1">
      <alignment horizontal="left" vertical="center" wrapText="1"/>
      <protection hidden="1"/>
    </xf>
    <xf numFmtId="164" fontId="2" fillId="4" borderId="4" xfId="1" applyNumberFormat="1" applyFont="1" applyFill="1" applyBorder="1" applyAlignment="1" applyProtection="1">
      <alignment horizontal="right" vertical="center"/>
      <protection hidden="1"/>
    </xf>
    <xf numFmtId="0" fontId="2" fillId="4" borderId="4" xfId="1" applyNumberFormat="1" applyFont="1" applyFill="1" applyBorder="1" applyAlignment="1" applyProtection="1">
      <alignment horizontal="left" vertical="center" wrapText="1"/>
      <protection hidden="1"/>
    </xf>
    <xf numFmtId="0" fontId="2" fillId="4" borderId="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8" xfId="1" applyNumberFormat="1" applyFont="1" applyFill="1" applyBorder="1" applyAlignment="1" applyProtection="1">
      <alignment horizontal="center" wrapText="1"/>
      <protection hidden="1"/>
    </xf>
    <xf numFmtId="0" fontId="2" fillId="0" borderId="9" xfId="1" applyNumberFormat="1" applyFont="1" applyFill="1" applyBorder="1" applyAlignment="1" applyProtection="1">
      <alignment horizontal="center" wrapText="1"/>
      <protection hidden="1"/>
    </xf>
    <xf numFmtId="2" fontId="7" fillId="0" borderId="10" xfId="0" applyNumberFormat="1" applyFont="1" applyBorder="1"/>
    <xf numFmtId="164" fontId="6" fillId="0" borderId="10" xfId="1" applyNumberFormat="1" applyFont="1" applyFill="1" applyBorder="1" applyAlignment="1" applyProtection="1">
      <alignment horizontal="right" vertical="center"/>
      <protection hidden="1"/>
    </xf>
    <xf numFmtId="164" fontId="4" fillId="5" borderId="2" xfId="1" applyNumberFormat="1" applyFont="1" applyFill="1" applyBorder="1" applyAlignment="1" applyProtection="1">
      <alignment horizontal="right" vertical="center"/>
      <protection hidden="1"/>
    </xf>
    <xf numFmtId="164" fontId="2" fillId="5" borderId="2" xfId="1" applyNumberFormat="1" applyFont="1" applyFill="1" applyBorder="1" applyAlignment="1" applyProtection="1">
      <alignment horizontal="right" vertical="center"/>
      <protection hidden="1"/>
    </xf>
    <xf numFmtId="0" fontId="4" fillId="3" borderId="3" xfId="1" applyNumberFormat="1" applyFont="1" applyFill="1" applyBorder="1" applyAlignment="1" applyProtection="1">
      <alignment horizontal="left" vertical="center" wrapText="1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2" borderId="3" xfId="1" applyNumberFormat="1" applyFont="1" applyFill="1" applyBorder="1" applyAlignment="1" applyProtection="1">
      <alignment horizontal="left" vertical="center" wrapText="1"/>
      <protection hidden="1"/>
    </xf>
    <xf numFmtId="0" fontId="4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5" borderId="2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10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5" fillId="0" borderId="10" xfId="0" applyFont="1" applyBorder="1" applyAlignment="1">
      <alignment horizont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A3" sqref="A3"/>
    </sheetView>
  </sheetViews>
  <sheetFormatPr defaultRowHeight="15"/>
  <cols>
    <col min="1" max="1" width="23" customWidth="1"/>
    <col min="2" max="2" width="50.42578125" customWidth="1"/>
    <col min="3" max="3" width="14.85546875" customWidth="1"/>
    <col min="4" max="4" width="14.42578125" customWidth="1"/>
    <col min="5" max="5" width="13" customWidth="1"/>
  </cols>
  <sheetData>
    <row r="1" spans="1:5" ht="15.75">
      <c r="A1" s="28" t="s">
        <v>34</v>
      </c>
      <c r="B1" s="28"/>
      <c r="C1" s="28"/>
      <c r="D1" s="28"/>
    </row>
    <row r="2" spans="1:5" s="1" customFormat="1" ht="16.5" thickBot="1">
      <c r="A2" s="28" t="s">
        <v>54</v>
      </c>
      <c r="B2" s="28"/>
      <c r="C2" s="28"/>
      <c r="D2" s="28"/>
    </row>
    <row r="3" spans="1:5" ht="15" customHeight="1">
      <c r="A3" s="17" t="s">
        <v>0</v>
      </c>
      <c r="B3" s="16" t="s">
        <v>1</v>
      </c>
      <c r="C3" s="32" t="s">
        <v>2</v>
      </c>
      <c r="D3" s="30" t="s">
        <v>24</v>
      </c>
      <c r="E3" s="29" t="s">
        <v>23</v>
      </c>
    </row>
    <row r="4" spans="1:5" ht="15.75" thickBot="1">
      <c r="A4" s="15"/>
      <c r="B4" s="14"/>
      <c r="C4" s="33"/>
      <c r="D4" s="31"/>
      <c r="E4" s="29"/>
    </row>
    <row r="5" spans="1:5" ht="15" customHeight="1">
      <c r="A5" s="13" t="s">
        <v>3</v>
      </c>
      <c r="B5" s="12" t="s">
        <v>4</v>
      </c>
      <c r="C5" s="11">
        <f>C6+C10+C12+C15+C17+C19+C8+C21</f>
        <v>993300</v>
      </c>
      <c r="D5" s="11">
        <f>D6+D10+D12+D15+D17+D19+D8+D21</f>
        <v>358418.03</v>
      </c>
      <c r="E5" s="18">
        <f>D5*100/C5</f>
        <v>36.083562871237291</v>
      </c>
    </row>
    <row r="6" spans="1:5" ht="17.25" customHeight="1">
      <c r="A6" s="8" t="s">
        <v>5</v>
      </c>
      <c r="B6" s="7" t="s">
        <v>6</v>
      </c>
      <c r="C6" s="6">
        <f>C7</f>
        <v>121000</v>
      </c>
      <c r="D6" s="6">
        <f>D7</f>
        <v>36802.339999999997</v>
      </c>
      <c r="E6" s="18">
        <f t="shared" ref="E6:E29" si="0">D6*100/C6</f>
        <v>30.415157024793384</v>
      </c>
    </row>
    <row r="7" spans="1:5">
      <c r="A7" s="5" t="s">
        <v>7</v>
      </c>
      <c r="B7" s="4" t="s">
        <v>8</v>
      </c>
      <c r="C7" s="3">
        <v>121000</v>
      </c>
      <c r="D7" s="3">
        <v>36802.339999999997</v>
      </c>
      <c r="E7" s="18">
        <f t="shared" si="0"/>
        <v>30.415157024793384</v>
      </c>
    </row>
    <row r="8" spans="1:5" s="1" customFormat="1" ht="22.5">
      <c r="A8" s="8" t="s">
        <v>44</v>
      </c>
      <c r="B8" s="26" t="s">
        <v>45</v>
      </c>
      <c r="C8" s="21">
        <f>C9</f>
        <v>468900</v>
      </c>
      <c r="D8" s="21">
        <f>D9</f>
        <v>129652.63</v>
      </c>
      <c r="E8" s="18">
        <f t="shared" si="0"/>
        <v>27.650379611857538</v>
      </c>
    </row>
    <row r="9" spans="1:5" s="1" customFormat="1" ht="22.5">
      <c r="A9" s="5" t="s">
        <v>46</v>
      </c>
      <c r="B9" s="4" t="s">
        <v>47</v>
      </c>
      <c r="C9" s="3">
        <v>468900</v>
      </c>
      <c r="D9" s="3">
        <v>129652.63</v>
      </c>
      <c r="E9" s="18">
        <f t="shared" si="0"/>
        <v>27.650379611857538</v>
      </c>
    </row>
    <row r="10" spans="1:5">
      <c r="A10" s="8" t="s">
        <v>9</v>
      </c>
      <c r="B10" s="7" t="s">
        <v>10</v>
      </c>
      <c r="C10" s="6">
        <f>C11</f>
        <v>72500</v>
      </c>
      <c r="D10" s="6">
        <f>D11</f>
        <v>7734.09</v>
      </c>
      <c r="E10" s="18">
        <f t="shared" si="0"/>
        <v>10.667710344827587</v>
      </c>
    </row>
    <row r="11" spans="1:5">
      <c r="A11" s="5" t="s">
        <v>11</v>
      </c>
      <c r="B11" s="4" t="s">
        <v>12</v>
      </c>
      <c r="C11" s="3">
        <v>72500</v>
      </c>
      <c r="D11" s="3">
        <v>7734.09</v>
      </c>
      <c r="E11" s="18">
        <f t="shared" si="0"/>
        <v>10.667710344827587</v>
      </c>
    </row>
    <row r="12" spans="1:5">
      <c r="A12" s="8" t="s">
        <v>13</v>
      </c>
      <c r="B12" s="7" t="s">
        <v>14</v>
      </c>
      <c r="C12" s="6">
        <f>C13+C14</f>
        <v>297000</v>
      </c>
      <c r="D12" s="6">
        <f>D13+D14</f>
        <v>118411.05</v>
      </c>
      <c r="E12" s="18">
        <f t="shared" si="0"/>
        <v>39.869040404040405</v>
      </c>
    </row>
    <row r="13" spans="1:5">
      <c r="A13" s="5" t="s">
        <v>15</v>
      </c>
      <c r="B13" s="4" t="s">
        <v>16</v>
      </c>
      <c r="C13" s="3">
        <v>27000</v>
      </c>
      <c r="D13" s="3">
        <v>9709.73</v>
      </c>
      <c r="E13" s="18">
        <f t="shared" si="0"/>
        <v>35.961962962962964</v>
      </c>
    </row>
    <row r="14" spans="1:5" ht="15" customHeight="1">
      <c r="A14" s="5" t="s">
        <v>17</v>
      </c>
      <c r="B14" s="4" t="s">
        <v>18</v>
      </c>
      <c r="C14" s="3">
        <v>270000</v>
      </c>
      <c r="D14" s="3">
        <v>108701.32</v>
      </c>
      <c r="E14" s="18">
        <f t="shared" si="0"/>
        <v>40.259748148148148</v>
      </c>
    </row>
    <row r="15" spans="1:5" s="1" customFormat="1" ht="15" customHeight="1">
      <c r="A15" s="8" t="s">
        <v>26</v>
      </c>
      <c r="B15" s="7" t="s">
        <v>27</v>
      </c>
      <c r="C15" s="6">
        <f>C16</f>
        <v>0</v>
      </c>
      <c r="D15" s="6">
        <f>D16</f>
        <v>0</v>
      </c>
      <c r="E15" s="18" t="e">
        <f t="shared" ref="E15:E20" si="1">D15*100/C15</f>
        <v>#DIV/0!</v>
      </c>
    </row>
    <row r="16" spans="1:5" s="1" customFormat="1" ht="32.25" customHeight="1">
      <c r="A16" s="5" t="s">
        <v>28</v>
      </c>
      <c r="B16" s="4" t="s">
        <v>29</v>
      </c>
      <c r="C16" s="3">
        <v>0</v>
      </c>
      <c r="D16" s="3">
        <v>0</v>
      </c>
      <c r="E16" s="18" t="e">
        <f t="shared" si="1"/>
        <v>#DIV/0!</v>
      </c>
    </row>
    <row r="17" spans="1:5" s="1" customFormat="1" ht="29.25" customHeight="1">
      <c r="A17" s="8" t="s">
        <v>30</v>
      </c>
      <c r="B17" s="7" t="s">
        <v>31</v>
      </c>
      <c r="C17" s="20">
        <f>C18</f>
        <v>33900</v>
      </c>
      <c r="D17" s="20">
        <f>D18</f>
        <v>4600.26</v>
      </c>
      <c r="E17" s="18">
        <f t="shared" si="1"/>
        <v>13.570088495575222</v>
      </c>
    </row>
    <row r="18" spans="1:5" s="1" customFormat="1" ht="72.75" customHeight="1">
      <c r="A18" s="5" t="s">
        <v>32</v>
      </c>
      <c r="B18" s="4" t="s">
        <v>33</v>
      </c>
      <c r="C18" s="3">
        <v>33900</v>
      </c>
      <c r="D18" s="3">
        <v>4600.26</v>
      </c>
      <c r="E18" s="18">
        <f t="shared" si="1"/>
        <v>13.570088495575222</v>
      </c>
    </row>
    <row r="19" spans="1:5" s="1" customFormat="1" ht="21.75" customHeight="1">
      <c r="A19" s="22" t="s">
        <v>35</v>
      </c>
      <c r="B19" s="23" t="s">
        <v>36</v>
      </c>
      <c r="C19" s="21">
        <f>C20</f>
        <v>0</v>
      </c>
      <c r="D19" s="21">
        <f>D20</f>
        <v>61217.66</v>
      </c>
      <c r="E19" s="18" t="e">
        <f t="shared" si="1"/>
        <v>#DIV/0!</v>
      </c>
    </row>
    <row r="20" spans="1:5" s="1" customFormat="1" ht="31.5" customHeight="1">
      <c r="A20" s="24" t="s">
        <v>37</v>
      </c>
      <c r="B20" s="25" t="s">
        <v>38</v>
      </c>
      <c r="C20" s="3">
        <v>0</v>
      </c>
      <c r="D20" s="3">
        <v>61217.66</v>
      </c>
      <c r="E20" s="18" t="e">
        <f t="shared" si="1"/>
        <v>#DIV/0!</v>
      </c>
    </row>
    <row r="21" spans="1:5" s="1" customFormat="1" ht="21.75" customHeight="1">
      <c r="A21" s="22" t="s">
        <v>39</v>
      </c>
      <c r="B21" s="23" t="s">
        <v>41</v>
      </c>
      <c r="C21" s="21">
        <f>C22</f>
        <v>0</v>
      </c>
      <c r="D21" s="21">
        <f>D22</f>
        <v>0</v>
      </c>
      <c r="E21" s="18">
        <v>0</v>
      </c>
    </row>
    <row r="22" spans="1:5" s="1" customFormat="1" ht="31.5" customHeight="1">
      <c r="A22" s="24" t="s">
        <v>40</v>
      </c>
      <c r="B22" s="25" t="s">
        <v>41</v>
      </c>
      <c r="C22" s="3">
        <v>0</v>
      </c>
      <c r="D22" s="3">
        <v>0</v>
      </c>
      <c r="E22" s="18">
        <v>0</v>
      </c>
    </row>
    <row r="23" spans="1:5">
      <c r="A23" s="2" t="s">
        <v>19</v>
      </c>
      <c r="B23" s="10" t="s">
        <v>20</v>
      </c>
      <c r="C23" s="9">
        <f>C24</f>
        <v>2380300</v>
      </c>
      <c r="D23" s="9">
        <f>D24</f>
        <v>179457.85</v>
      </c>
      <c r="E23" s="18">
        <f t="shared" si="0"/>
        <v>7.5392954669579462</v>
      </c>
    </row>
    <row r="24" spans="1:5" ht="33.75">
      <c r="A24" s="8" t="s">
        <v>21</v>
      </c>
      <c r="B24" s="7" t="s">
        <v>22</v>
      </c>
      <c r="C24" s="6">
        <f>C25+C26+C27+C28</f>
        <v>2380300</v>
      </c>
      <c r="D24" s="6">
        <f>D25+D26+D27+D28</f>
        <v>179457.85</v>
      </c>
      <c r="E24" s="18">
        <f t="shared" si="0"/>
        <v>7.5392954669579462</v>
      </c>
    </row>
    <row r="25" spans="1:5" s="1" customFormat="1" ht="33.75">
      <c r="A25" s="5" t="s">
        <v>48</v>
      </c>
      <c r="B25" s="4" t="s">
        <v>49</v>
      </c>
      <c r="C25" s="3">
        <v>637500</v>
      </c>
      <c r="D25" s="3">
        <v>159400</v>
      </c>
      <c r="E25" s="18">
        <f t="shared" si="0"/>
        <v>25.003921568627451</v>
      </c>
    </row>
    <row r="26" spans="1:5" s="1" customFormat="1" ht="22.5">
      <c r="A26" s="5" t="s">
        <v>50</v>
      </c>
      <c r="B26" s="4" t="s">
        <v>51</v>
      </c>
      <c r="C26" s="3">
        <v>1311000</v>
      </c>
      <c r="D26" s="3">
        <v>0</v>
      </c>
      <c r="E26" s="18">
        <f t="shared" si="0"/>
        <v>0</v>
      </c>
    </row>
    <row r="27" spans="1:5" s="1" customFormat="1" ht="33.75">
      <c r="A27" s="5" t="s">
        <v>42</v>
      </c>
      <c r="B27" s="4" t="s">
        <v>43</v>
      </c>
      <c r="C27" s="3">
        <v>138800</v>
      </c>
      <c r="D27" s="3">
        <v>20057.849999999999</v>
      </c>
      <c r="E27" s="18">
        <f t="shared" si="0"/>
        <v>14.450900576368875</v>
      </c>
    </row>
    <row r="28" spans="1:5" s="1" customFormat="1" ht="22.5">
      <c r="A28" s="5" t="s">
        <v>52</v>
      </c>
      <c r="B28" s="4" t="s">
        <v>53</v>
      </c>
      <c r="C28" s="3">
        <v>293000</v>
      </c>
      <c r="D28" s="3">
        <v>0</v>
      </c>
      <c r="E28" s="18">
        <f t="shared" ref="E28" si="2">D28*100/C28</f>
        <v>0</v>
      </c>
    </row>
    <row r="29" spans="1:5" s="1" customFormat="1">
      <c r="A29" s="27" t="s">
        <v>25</v>
      </c>
      <c r="B29" s="27"/>
      <c r="C29" s="19">
        <f>C5+C23</f>
        <v>3373600</v>
      </c>
      <c r="D29" s="19">
        <f>D5+D23</f>
        <v>537875.88</v>
      </c>
      <c r="E29" s="18">
        <f t="shared" si="0"/>
        <v>15.943676784443918</v>
      </c>
    </row>
  </sheetData>
  <mergeCells count="6">
    <mergeCell ref="A29:B29"/>
    <mergeCell ref="A1:D1"/>
    <mergeCell ref="A2:D2"/>
    <mergeCell ref="E3:E4"/>
    <mergeCell ref="D3:D4"/>
    <mergeCell ref="C3:C4"/>
  </mergeCells>
  <pageMargins left="0.11811023622047245" right="0.11811023622047245" top="0.15748031496062992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2016-01-19T12:53:17Z</cp:lastPrinted>
  <dcterms:created xsi:type="dcterms:W3CDTF">2015-07-13T07:06:52Z</dcterms:created>
  <dcterms:modified xsi:type="dcterms:W3CDTF">2024-05-21T09:17:12Z</dcterms:modified>
</cp:coreProperties>
</file>