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11472" windowHeight="4176"/>
  </bookViews>
  <sheets>
    <sheet name="1 кв" sheetId="1" r:id="rId1"/>
    <sheet name="2 кв." sheetId="2" r:id="rId2"/>
    <sheet name="Лист3" sheetId="3" r:id="rId3"/>
  </sheets>
  <definedNames>
    <definedName name="_GoBack" localSheetId="0">'1 кв'!$A$4</definedName>
  </definedNames>
  <calcPr calcId="145621"/>
</workbook>
</file>

<file path=xl/calcChain.xml><?xml version="1.0" encoding="utf-8"?>
<calcChain xmlns="http://schemas.openxmlformats.org/spreadsheetml/2006/main">
  <c r="F31" i="1" l="1"/>
  <c r="F33" i="1"/>
  <c r="F16" i="1"/>
  <c r="E23" i="1"/>
  <c r="D23" i="1"/>
  <c r="C23" i="1"/>
  <c r="E19" i="1"/>
  <c r="D19" i="1"/>
  <c r="C19" i="1"/>
  <c r="C34" i="1"/>
  <c r="D30" i="1"/>
  <c r="F35" i="1"/>
  <c r="F17" i="1"/>
  <c r="F18" i="1"/>
  <c r="F9" i="1"/>
  <c r="F10" i="1"/>
  <c r="F11" i="1"/>
  <c r="F12" i="1"/>
  <c r="F13" i="1"/>
  <c r="F14" i="1"/>
  <c r="F15" i="1"/>
  <c r="F25" i="1"/>
  <c r="F27" i="1"/>
  <c r="F28" i="1"/>
  <c r="F29" i="1"/>
  <c r="F5" i="1"/>
  <c r="E34" i="1"/>
  <c r="F32" i="1"/>
  <c r="D34" i="1"/>
  <c r="E30" i="1"/>
  <c r="C30" i="1"/>
  <c r="E26" i="1"/>
  <c r="F26" i="1" s="1"/>
  <c r="C26" i="1"/>
  <c r="D24" i="1"/>
  <c r="D26" i="1" s="1"/>
  <c r="C37" i="1" l="1"/>
  <c r="F36" i="1"/>
  <c r="F30" i="1"/>
  <c r="F34" i="1"/>
  <c r="D37" i="1" l="1"/>
  <c r="D20" i="2"/>
  <c r="E20" i="2"/>
  <c r="C20" i="2"/>
  <c r="F19" i="2"/>
  <c r="F18" i="2"/>
  <c r="F17" i="2"/>
  <c r="E16" i="2"/>
  <c r="E21" i="2" s="1"/>
  <c r="C16" i="2"/>
  <c r="F15" i="2"/>
  <c r="D14" i="2"/>
  <c r="D16" i="2" s="1"/>
  <c r="D21" i="2" s="1"/>
  <c r="F13" i="2"/>
  <c r="F12" i="2"/>
  <c r="F11" i="2"/>
  <c r="F10" i="2"/>
  <c r="F9" i="2"/>
  <c r="F8" i="2"/>
  <c r="F7" i="2"/>
  <c r="D6" i="2"/>
  <c r="F5" i="2"/>
  <c r="F22" i="1"/>
  <c r="F21" i="1"/>
  <c r="F20" i="1"/>
  <c r="C21" i="2" l="1"/>
  <c r="F20" i="2"/>
  <c r="F16" i="2"/>
  <c r="F21" i="2" l="1"/>
  <c r="E37" i="1" l="1"/>
  <c r="F37" i="1" l="1"/>
  <c r="F23" i="1"/>
  <c r="F8" i="1"/>
  <c r="F6" i="1"/>
  <c r="F19" i="1" l="1"/>
</calcChain>
</file>

<file path=xl/sharedStrings.xml><?xml version="1.0" encoding="utf-8"?>
<sst xmlns="http://schemas.openxmlformats.org/spreadsheetml/2006/main" count="64" uniqueCount="21">
  <si>
    <t>КФСР</t>
  </si>
  <si>
    <t>КЭСР</t>
  </si>
  <si>
    <t>Роспись на год</t>
  </si>
  <si>
    <t>Роспись по текущий квартал</t>
  </si>
  <si>
    <t>Расход</t>
  </si>
  <si>
    <t>% исполнения к году</t>
  </si>
  <si>
    <t>Общегосударственные вопросы;100</t>
  </si>
  <si>
    <t>Итого по Общегосударственные вопросы;100</t>
  </si>
  <si>
    <t>ВСЕГО РАСХОДЫ</t>
  </si>
  <si>
    <t>Национальная оборона;200</t>
  </si>
  <si>
    <t>Итого по Национальной обороне</t>
  </si>
  <si>
    <t>Исполнение бюджета Восточного муниципального образования по расходам за 2 квартал 2016 года</t>
  </si>
  <si>
    <t>Национальная безопасность и правоохранительная деятельность;300</t>
  </si>
  <si>
    <t>Итого по Национальная безопасность и правоохранительная деятельность;300</t>
  </si>
  <si>
    <t>Национальная экономика;400</t>
  </si>
  <si>
    <t>Итого по Национальная экономика;400</t>
  </si>
  <si>
    <t>Жилищно-коммунальное хозяйство;500</t>
  </si>
  <si>
    <t>Итого по Жилищно-коммунальное хозяйство;500</t>
  </si>
  <si>
    <t>Образование;700</t>
  </si>
  <si>
    <t>Итого Образование;700</t>
  </si>
  <si>
    <t>Исполнение бюджета Восточного муниципального образования по расходам за 1 полугодие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</si>
</sst>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2" fontId="2" fillId="0" borderId="3" xfId="0" applyNumberFormat="1" applyFont="1" applyBorder="1" applyAlignment="1">
      <alignment wrapText="1"/>
    </xf>
    <xf numFmtId="2" fontId="0" fillId="0" borderId="3" xfId="0" applyNumberFormat="1" applyBorder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4" fontId="2" fillId="0" borderId="3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activeCell="A2" sqref="A2:F2"/>
    </sheetView>
  </sheetViews>
  <sheetFormatPr defaultRowHeight="14.4" x14ac:dyDescent="0.3"/>
  <cols>
    <col min="1" max="1" width="41.88671875" customWidth="1"/>
    <col min="2" max="2" width="14" customWidth="1"/>
    <col min="3" max="3" width="19.5546875" customWidth="1"/>
    <col min="4" max="4" width="18.6640625" customWidth="1"/>
    <col min="5" max="5" width="15.33203125" customWidth="1"/>
    <col min="6" max="6" width="16.33203125" customWidth="1"/>
  </cols>
  <sheetData>
    <row r="2" spans="1:6" ht="15.6" x14ac:dyDescent="0.3">
      <c r="A2" s="25" t="s">
        <v>20</v>
      </c>
      <c r="B2" s="25"/>
      <c r="C2" s="25"/>
      <c r="D2" s="25"/>
      <c r="E2" s="25"/>
      <c r="F2" s="25"/>
    </row>
    <row r="3" spans="1:6" ht="15" thickBot="1" x14ac:dyDescent="0.35">
      <c r="A3" s="1"/>
      <c r="B3" s="1"/>
      <c r="C3" s="1"/>
      <c r="D3" s="1"/>
      <c r="E3" s="1"/>
      <c r="F3" s="1"/>
    </row>
    <row r="4" spans="1:6" ht="27.6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8.5" customHeight="1" thickBot="1" x14ac:dyDescent="0.35">
      <c r="A5" s="4" t="s">
        <v>6</v>
      </c>
      <c r="B5" s="5">
        <v>200</v>
      </c>
      <c r="C5" s="6">
        <v>1000</v>
      </c>
      <c r="D5" s="6"/>
      <c r="E5" s="6"/>
      <c r="F5" s="12">
        <f t="shared" ref="F5" si="0">E5*100/C5</f>
        <v>0</v>
      </c>
    </row>
    <row r="6" spans="1:6" ht="28.5" customHeight="1" thickBot="1" x14ac:dyDescent="0.35">
      <c r="A6" s="4" t="s">
        <v>6</v>
      </c>
      <c r="B6" s="5">
        <v>211</v>
      </c>
      <c r="C6" s="6">
        <v>1115400</v>
      </c>
      <c r="D6" s="6">
        <v>1014850</v>
      </c>
      <c r="E6" s="6">
        <v>469673.73</v>
      </c>
      <c r="F6" s="12">
        <f t="shared" ref="F6:F18" si="1">E6*100/C6</f>
        <v>42.108098440021514</v>
      </c>
    </row>
    <row r="7" spans="1:6" ht="28.5" customHeight="1" thickBot="1" x14ac:dyDescent="0.35">
      <c r="A7" s="4" t="s">
        <v>6</v>
      </c>
      <c r="B7" s="5">
        <v>212</v>
      </c>
      <c r="C7" s="6"/>
      <c r="D7" s="6"/>
      <c r="E7" s="6"/>
      <c r="F7" s="12"/>
    </row>
    <row r="8" spans="1:6" ht="22.5" customHeight="1" thickBot="1" x14ac:dyDescent="0.35">
      <c r="A8" s="4" t="s">
        <v>6</v>
      </c>
      <c r="B8" s="5">
        <v>213</v>
      </c>
      <c r="C8" s="6">
        <v>333094.52</v>
      </c>
      <c r="D8" s="6">
        <v>301219.52</v>
      </c>
      <c r="E8" s="6">
        <v>119314.86</v>
      </c>
      <c r="F8" s="12">
        <f t="shared" si="1"/>
        <v>35.820120967465932</v>
      </c>
    </row>
    <row r="9" spans="1:6" ht="24" customHeight="1" thickBot="1" x14ac:dyDescent="0.35">
      <c r="A9" s="4" t="s">
        <v>6</v>
      </c>
      <c r="B9" s="5">
        <v>221</v>
      </c>
      <c r="C9" s="6">
        <v>8760.25</v>
      </c>
      <c r="D9" s="6">
        <v>8760.25</v>
      </c>
      <c r="E9" s="6">
        <v>8433.02</v>
      </c>
      <c r="F9" s="12">
        <f t="shared" si="1"/>
        <v>96.26460432065295</v>
      </c>
    </row>
    <row r="10" spans="1:6" ht="21.75" customHeight="1" thickBot="1" x14ac:dyDescent="0.35">
      <c r="A10" s="4" t="s">
        <v>6</v>
      </c>
      <c r="B10" s="5">
        <v>223</v>
      </c>
      <c r="C10" s="6">
        <v>7825</v>
      </c>
      <c r="D10" s="6">
        <v>7825</v>
      </c>
      <c r="E10" s="6">
        <v>6079.41</v>
      </c>
      <c r="F10" s="12">
        <f t="shared" si="1"/>
        <v>77.692140575079875</v>
      </c>
    </row>
    <row r="11" spans="1:6" ht="20.25" customHeight="1" thickBot="1" x14ac:dyDescent="0.35">
      <c r="A11" s="4" t="s">
        <v>6</v>
      </c>
      <c r="B11" s="5">
        <v>225</v>
      </c>
      <c r="C11" s="6">
        <v>0</v>
      </c>
      <c r="D11" s="6">
        <v>0</v>
      </c>
      <c r="E11" s="6">
        <v>0</v>
      </c>
      <c r="F11" s="12" t="e">
        <f t="shared" si="1"/>
        <v>#DIV/0!</v>
      </c>
    </row>
    <row r="12" spans="1:6" ht="21" customHeight="1" thickBot="1" x14ac:dyDescent="0.35">
      <c r="A12" s="4" t="s">
        <v>6</v>
      </c>
      <c r="B12" s="5">
        <v>227</v>
      </c>
      <c r="C12" s="6">
        <v>4337.08</v>
      </c>
      <c r="D12" s="6">
        <v>4337.08</v>
      </c>
      <c r="E12" s="6">
        <v>4337.08</v>
      </c>
      <c r="F12" s="12">
        <f t="shared" si="1"/>
        <v>100</v>
      </c>
    </row>
    <row r="13" spans="1:6" ht="21" customHeight="1" thickBot="1" x14ac:dyDescent="0.35">
      <c r="A13" s="4" t="s">
        <v>6</v>
      </c>
      <c r="B13" s="5">
        <v>251</v>
      </c>
      <c r="C13" s="6">
        <v>9500</v>
      </c>
      <c r="D13" s="6">
        <v>0</v>
      </c>
      <c r="E13" s="6">
        <v>0</v>
      </c>
      <c r="F13" s="12">
        <f t="shared" si="1"/>
        <v>0</v>
      </c>
    </row>
    <row r="14" spans="1:6" ht="19.5" customHeight="1" thickBot="1" x14ac:dyDescent="0.35">
      <c r="A14" s="4" t="s">
        <v>6</v>
      </c>
      <c r="B14" s="5">
        <v>291</v>
      </c>
      <c r="C14" s="6">
        <v>13500</v>
      </c>
      <c r="D14" s="6">
        <v>12900</v>
      </c>
      <c r="E14" s="6">
        <v>3812</v>
      </c>
      <c r="F14" s="12">
        <f t="shared" si="1"/>
        <v>28.237037037037037</v>
      </c>
    </row>
    <row r="15" spans="1:6" ht="19.5" customHeight="1" thickBot="1" x14ac:dyDescent="0.35">
      <c r="A15" s="4" t="s">
        <v>6</v>
      </c>
      <c r="B15" s="5">
        <v>292</v>
      </c>
      <c r="C15" s="6">
        <v>25200</v>
      </c>
      <c r="D15" s="6">
        <v>25200</v>
      </c>
      <c r="E15" s="6">
        <v>25200</v>
      </c>
      <c r="F15" s="12">
        <f t="shared" si="1"/>
        <v>100</v>
      </c>
    </row>
    <row r="16" spans="1:6" ht="19.5" customHeight="1" thickBot="1" x14ac:dyDescent="0.35">
      <c r="A16" s="4" t="s">
        <v>6</v>
      </c>
      <c r="B16" s="5">
        <v>295</v>
      </c>
      <c r="C16" s="6">
        <v>85504.55</v>
      </c>
      <c r="D16" s="6">
        <v>85504.55</v>
      </c>
      <c r="E16" s="6">
        <v>85504.55</v>
      </c>
      <c r="F16" s="12">
        <f t="shared" si="1"/>
        <v>100</v>
      </c>
    </row>
    <row r="17" spans="1:6" ht="19.5" customHeight="1" thickBot="1" x14ac:dyDescent="0.35">
      <c r="A17" s="4" t="s">
        <v>6</v>
      </c>
      <c r="B17" s="5">
        <v>297</v>
      </c>
      <c r="C17" s="6">
        <v>200</v>
      </c>
      <c r="D17" s="6">
        <v>100</v>
      </c>
      <c r="E17" s="6">
        <v>100</v>
      </c>
      <c r="F17" s="12">
        <f t="shared" si="1"/>
        <v>50</v>
      </c>
    </row>
    <row r="18" spans="1:6" ht="18" customHeight="1" thickBot="1" x14ac:dyDescent="0.35">
      <c r="A18" s="4" t="s">
        <v>6</v>
      </c>
      <c r="B18" s="5">
        <v>343</v>
      </c>
      <c r="C18" s="6">
        <v>0</v>
      </c>
      <c r="D18" s="6">
        <v>0</v>
      </c>
      <c r="E18" s="6">
        <v>0</v>
      </c>
      <c r="F18" s="12" t="e">
        <f t="shared" si="1"/>
        <v>#DIV/0!</v>
      </c>
    </row>
    <row r="19" spans="1:6" ht="22.5" customHeight="1" thickBot="1" x14ac:dyDescent="0.35">
      <c r="A19" s="26" t="s">
        <v>7</v>
      </c>
      <c r="B19" s="27"/>
      <c r="C19" s="11">
        <f>C18+C17+C16+C15+C14++C13+C12+C11+C10+C9+C8+C6+C5</f>
        <v>1604321.4</v>
      </c>
      <c r="D19" s="11">
        <f>D17+D16+D15+D14+D12+D11+D10+D9+D8+D6+D18</f>
        <v>1460696.4</v>
      </c>
      <c r="E19" s="11">
        <f>E18+E16+E12+E11+E10+E9+E8+E6+E13+E17+E7+E14+E15+E5</f>
        <v>722454.65</v>
      </c>
      <c r="F19" s="12">
        <f>E19*100/C19</f>
        <v>45.031790388135448</v>
      </c>
    </row>
    <row r="20" spans="1:6" ht="22.5" customHeight="1" thickBot="1" x14ac:dyDescent="0.35">
      <c r="A20" s="13" t="s">
        <v>9</v>
      </c>
      <c r="B20" s="15">
        <v>211</v>
      </c>
      <c r="C20" s="17">
        <v>100000</v>
      </c>
      <c r="D20" s="6">
        <v>53200</v>
      </c>
      <c r="E20" s="17">
        <v>37588</v>
      </c>
      <c r="F20" s="12">
        <f t="shared" ref="F20:F22" si="2">E20*100/C20</f>
        <v>37.588000000000001</v>
      </c>
    </row>
    <row r="21" spans="1:6" ht="22.5" customHeight="1" thickBot="1" x14ac:dyDescent="0.35">
      <c r="A21" s="13" t="s">
        <v>9</v>
      </c>
      <c r="B21" s="15">
        <v>213</v>
      </c>
      <c r="C21" s="17">
        <v>30200</v>
      </c>
      <c r="D21" s="6">
        <v>16200</v>
      </c>
      <c r="E21" s="17">
        <v>11622.15</v>
      </c>
      <c r="F21" s="12">
        <f t="shared" si="2"/>
        <v>38.483940397350992</v>
      </c>
    </row>
    <row r="22" spans="1:6" ht="22.5" customHeight="1" thickBot="1" x14ac:dyDescent="0.35">
      <c r="A22" s="14" t="s">
        <v>9</v>
      </c>
      <c r="B22" s="15">
        <v>346</v>
      </c>
      <c r="C22" s="17">
        <v>8600</v>
      </c>
      <c r="D22" s="6">
        <v>0</v>
      </c>
      <c r="E22" s="17"/>
      <c r="F22" s="12">
        <f t="shared" si="2"/>
        <v>0</v>
      </c>
    </row>
    <row r="23" spans="1:6" ht="35.25" customHeight="1" thickBot="1" x14ac:dyDescent="0.35">
      <c r="A23" s="16" t="s">
        <v>10</v>
      </c>
      <c r="B23" s="16"/>
      <c r="C23" s="11">
        <f>SUM(C20:C22)</f>
        <v>138800</v>
      </c>
      <c r="D23" s="6">
        <f>D20+D21+D22</f>
        <v>69400</v>
      </c>
      <c r="E23" s="11">
        <f>SUM(E20:E22)</f>
        <v>49210.15</v>
      </c>
      <c r="F23" s="12">
        <f>E23*100/C23</f>
        <v>35.45399855907781</v>
      </c>
    </row>
    <row r="24" spans="1:6" ht="35.25" customHeight="1" thickBot="1" x14ac:dyDescent="0.35">
      <c r="A24" s="18" t="s">
        <v>12</v>
      </c>
      <c r="B24" s="19">
        <v>225</v>
      </c>
      <c r="C24" s="6"/>
      <c r="D24" s="6">
        <f t="shared" ref="D24" si="3">C24</f>
        <v>0</v>
      </c>
      <c r="E24" s="6"/>
      <c r="F24" s="12"/>
    </row>
    <row r="25" spans="1:6" ht="35.25" customHeight="1" thickBot="1" x14ac:dyDescent="0.35">
      <c r="A25" s="18" t="s">
        <v>12</v>
      </c>
      <c r="B25" s="4">
        <v>346</v>
      </c>
      <c r="C25" s="6">
        <v>0</v>
      </c>
      <c r="D25" s="6">
        <v>0</v>
      </c>
      <c r="E25" s="6">
        <v>0</v>
      </c>
      <c r="F25" s="12" t="e">
        <f t="shared" ref="F25:F31" si="4">E25*100/C25</f>
        <v>#DIV/0!</v>
      </c>
    </row>
    <row r="26" spans="1:6" ht="35.25" customHeight="1" thickBot="1" x14ac:dyDescent="0.35">
      <c r="A26" s="26" t="s">
        <v>13</v>
      </c>
      <c r="B26" s="28"/>
      <c r="C26" s="20">
        <f>C25+C24</f>
        <v>0</v>
      </c>
      <c r="D26" s="20">
        <f t="shared" ref="D26:E26" si="5">D25+D24</f>
        <v>0</v>
      </c>
      <c r="E26" s="20">
        <f t="shared" si="5"/>
        <v>0</v>
      </c>
      <c r="F26" s="12" t="e">
        <f t="shared" si="4"/>
        <v>#DIV/0!</v>
      </c>
    </row>
    <row r="27" spans="1:6" ht="18" customHeight="1" thickBot="1" x14ac:dyDescent="0.35">
      <c r="A27" s="4" t="s">
        <v>14</v>
      </c>
      <c r="B27" s="5">
        <v>225</v>
      </c>
      <c r="C27" s="21">
        <v>1297786.1599999999</v>
      </c>
      <c r="D27" s="6">
        <v>974061.16</v>
      </c>
      <c r="E27" s="21">
        <v>30000</v>
      </c>
      <c r="F27" s="12">
        <f t="shared" si="4"/>
        <v>2.3116289050270038</v>
      </c>
    </row>
    <row r="28" spans="1:6" ht="18" customHeight="1" thickBot="1" x14ac:dyDescent="0.35">
      <c r="A28" s="4" t="s">
        <v>14</v>
      </c>
      <c r="B28" s="5">
        <v>226</v>
      </c>
      <c r="C28" s="21">
        <v>70725</v>
      </c>
      <c r="D28" s="6">
        <v>70725</v>
      </c>
      <c r="E28" s="21">
        <v>10000</v>
      </c>
      <c r="F28" s="12">
        <f t="shared" si="4"/>
        <v>14.139271827500883</v>
      </c>
    </row>
    <row r="29" spans="1:6" ht="19.5" customHeight="1" thickBot="1" x14ac:dyDescent="0.35">
      <c r="A29" s="4" t="s">
        <v>14</v>
      </c>
      <c r="B29" s="5">
        <v>251</v>
      </c>
      <c r="C29" s="21">
        <v>0</v>
      </c>
      <c r="D29" s="6">
        <v>0</v>
      </c>
      <c r="E29" s="21">
        <v>0</v>
      </c>
      <c r="F29" s="12" t="e">
        <f t="shared" si="4"/>
        <v>#DIV/0!</v>
      </c>
    </row>
    <row r="30" spans="1:6" ht="18.75" customHeight="1" thickBot="1" x14ac:dyDescent="0.35">
      <c r="A30" s="26" t="s">
        <v>15</v>
      </c>
      <c r="B30" s="29"/>
      <c r="C30" s="20">
        <f>C29+C28+C27</f>
        <v>1368511.16</v>
      </c>
      <c r="D30" s="6">
        <f>D27+D28+D29</f>
        <v>1044786.16</v>
      </c>
      <c r="E30" s="20">
        <f>E29+E28+E27</f>
        <v>40000</v>
      </c>
      <c r="F30" s="12">
        <f t="shared" si="4"/>
        <v>2.9228844578804898</v>
      </c>
    </row>
    <row r="31" spans="1:6" ht="18.75" customHeight="1" thickBot="1" x14ac:dyDescent="0.35">
      <c r="A31" s="4" t="s">
        <v>16</v>
      </c>
      <c r="B31" s="22">
        <v>251</v>
      </c>
      <c r="C31" s="21">
        <v>8370.2000000000007</v>
      </c>
      <c r="D31" s="6">
        <v>8370.2000000000007</v>
      </c>
      <c r="E31" s="21">
        <v>8370.2000000000007</v>
      </c>
      <c r="F31" s="12">
        <f t="shared" si="4"/>
        <v>100</v>
      </c>
    </row>
    <row r="32" spans="1:6" ht="18.75" customHeight="1" thickBot="1" x14ac:dyDescent="0.35">
      <c r="A32" s="4" t="s">
        <v>16</v>
      </c>
      <c r="B32" s="22">
        <v>226</v>
      </c>
      <c r="C32" s="21">
        <v>97964</v>
      </c>
      <c r="D32" s="6">
        <v>97964</v>
      </c>
      <c r="E32" s="21">
        <v>0</v>
      </c>
      <c r="F32" s="12">
        <f t="shared" ref="F32:F36" si="6">E32*100/C32</f>
        <v>0</v>
      </c>
    </row>
    <row r="33" spans="1:6" ht="18.75" customHeight="1" thickBot="1" x14ac:dyDescent="0.35">
      <c r="A33" s="4" t="s">
        <v>16</v>
      </c>
      <c r="B33" s="5">
        <v>343</v>
      </c>
      <c r="C33" s="21">
        <v>5000</v>
      </c>
      <c r="D33" s="6">
        <v>5000</v>
      </c>
      <c r="E33" s="21">
        <v>5000</v>
      </c>
      <c r="F33" s="12">
        <f t="shared" si="6"/>
        <v>100</v>
      </c>
    </row>
    <row r="34" spans="1:6" ht="18.75" customHeight="1" thickBot="1" x14ac:dyDescent="0.35">
      <c r="A34" s="26" t="s">
        <v>17</v>
      </c>
      <c r="B34" s="29"/>
      <c r="C34" s="20">
        <f>C33+C32+C31</f>
        <v>111334.2</v>
      </c>
      <c r="D34" s="6">
        <f>D31+D32+D33</f>
        <v>111334.2</v>
      </c>
      <c r="E34" s="20">
        <f>E33+E32</f>
        <v>5000</v>
      </c>
      <c r="F34" s="12">
        <f t="shared" si="6"/>
        <v>4.4909830043239189</v>
      </c>
    </row>
    <row r="35" spans="1:6" ht="18.75" customHeight="1" thickBot="1" x14ac:dyDescent="0.35">
      <c r="A35" s="24" t="s">
        <v>18</v>
      </c>
      <c r="B35" s="23">
        <v>226</v>
      </c>
      <c r="C35" s="20">
        <v>0</v>
      </c>
      <c r="D35" s="6">
        <v>0</v>
      </c>
      <c r="E35" s="20">
        <v>0</v>
      </c>
      <c r="F35" s="12" t="e">
        <f t="shared" si="6"/>
        <v>#DIV/0!</v>
      </c>
    </row>
    <row r="36" spans="1:6" ht="18.75" customHeight="1" thickBot="1" x14ac:dyDescent="0.35">
      <c r="A36" s="24" t="s">
        <v>19</v>
      </c>
      <c r="B36" s="23"/>
      <c r="C36" s="20">
        <v>0</v>
      </c>
      <c r="D36" s="6">
        <v>0</v>
      </c>
      <c r="E36" s="20">
        <v>0</v>
      </c>
      <c r="F36" s="12" t="e">
        <f t="shared" si="6"/>
        <v>#DIV/0!</v>
      </c>
    </row>
    <row r="37" spans="1:6" ht="16.2" thickBot="1" x14ac:dyDescent="0.35">
      <c r="A37" s="10" t="s">
        <v>8</v>
      </c>
      <c r="B37" s="7"/>
      <c r="C37" s="8">
        <f>C19+C23+C26+C30+C34+C36</f>
        <v>3222966.76</v>
      </c>
      <c r="D37" s="8">
        <f>D19+D23+D26+D30+D34+D36</f>
        <v>2686216.7600000002</v>
      </c>
      <c r="E37" s="8">
        <f>E26+E19+E30+E34+E23+E36</f>
        <v>816664.8</v>
      </c>
      <c r="F37" s="12">
        <f>E37*100/C37</f>
        <v>25.338914758152828</v>
      </c>
    </row>
    <row r="54" ht="15.75" customHeight="1" x14ac:dyDescent="0.3"/>
  </sheetData>
  <mergeCells count="5">
    <mergeCell ref="A2:F2"/>
    <mergeCell ref="A19:B19"/>
    <mergeCell ref="A26:B26"/>
    <mergeCell ref="A30:B30"/>
    <mergeCell ref="A34:B34"/>
  </mergeCells>
  <pageMargins left="0.11811023622047245" right="0.11811023622047245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A3" sqref="A3"/>
    </sheetView>
  </sheetViews>
  <sheetFormatPr defaultRowHeight="14.4" x14ac:dyDescent="0.3"/>
  <cols>
    <col min="1" max="1" width="41.88671875" customWidth="1"/>
    <col min="2" max="2" width="14" customWidth="1"/>
    <col min="3" max="3" width="19.5546875" customWidth="1"/>
    <col min="4" max="4" width="18.6640625" customWidth="1"/>
    <col min="5" max="5" width="15.33203125" customWidth="1"/>
    <col min="6" max="6" width="16.33203125" customWidth="1"/>
  </cols>
  <sheetData>
    <row r="2" spans="1:6" ht="15.6" x14ac:dyDescent="0.3">
      <c r="A2" s="25" t="s">
        <v>11</v>
      </c>
      <c r="B2" s="25"/>
      <c r="C2" s="25"/>
      <c r="D2" s="25"/>
      <c r="E2" s="25"/>
      <c r="F2" s="25"/>
    </row>
    <row r="3" spans="1:6" ht="15" thickBot="1" x14ac:dyDescent="0.35">
      <c r="A3" s="1"/>
      <c r="B3" s="1"/>
      <c r="C3" s="1"/>
      <c r="D3" s="1"/>
      <c r="E3" s="1"/>
      <c r="F3" s="1"/>
    </row>
    <row r="4" spans="1:6" ht="27.6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8.5" customHeight="1" thickBot="1" x14ac:dyDescent="0.35">
      <c r="A5" s="4" t="s">
        <v>6</v>
      </c>
      <c r="B5" s="5">
        <v>211</v>
      </c>
      <c r="C5" s="6">
        <v>408600</v>
      </c>
      <c r="D5" s="6">
        <v>217900</v>
      </c>
      <c r="E5" s="6">
        <v>188211.95</v>
      </c>
      <c r="F5" s="12">
        <f t="shared" ref="F5:F13" si="0">E5*100/C5</f>
        <v>46.062640724424867</v>
      </c>
    </row>
    <row r="6" spans="1:6" ht="28.5" customHeight="1" thickBot="1" x14ac:dyDescent="0.35">
      <c r="A6" s="4" t="s">
        <v>6</v>
      </c>
      <c r="B6" s="5">
        <v>212</v>
      </c>
      <c r="C6" s="6">
        <v>0</v>
      </c>
      <c r="D6" s="6">
        <f t="shared" ref="D6:D14" si="1">C6</f>
        <v>0</v>
      </c>
      <c r="E6" s="6">
        <v>0</v>
      </c>
      <c r="F6" s="12"/>
    </row>
    <row r="7" spans="1:6" ht="22.5" customHeight="1" thickBot="1" x14ac:dyDescent="0.35">
      <c r="A7" s="4" t="s">
        <v>6</v>
      </c>
      <c r="B7" s="5">
        <v>213</v>
      </c>
      <c r="C7" s="6">
        <v>123400</v>
      </c>
      <c r="D7" s="6">
        <v>27500</v>
      </c>
      <c r="E7" s="6">
        <v>5141.4399999999996</v>
      </c>
      <c r="F7" s="12">
        <f t="shared" si="0"/>
        <v>4.1664829821717984</v>
      </c>
    </row>
    <row r="8" spans="1:6" ht="24" customHeight="1" thickBot="1" x14ac:dyDescent="0.35">
      <c r="A8" s="4" t="s">
        <v>6</v>
      </c>
      <c r="B8" s="5">
        <v>221</v>
      </c>
      <c r="C8" s="6">
        <v>10400</v>
      </c>
      <c r="D8" s="6">
        <v>5200</v>
      </c>
      <c r="E8" s="6">
        <v>4943.74</v>
      </c>
      <c r="F8" s="12">
        <f t="shared" si="0"/>
        <v>47.535961538461535</v>
      </c>
    </row>
    <row r="9" spans="1:6" ht="21.75" customHeight="1" thickBot="1" x14ac:dyDescent="0.35">
      <c r="A9" s="4" t="s">
        <v>6</v>
      </c>
      <c r="B9" s="5">
        <v>223</v>
      </c>
      <c r="C9" s="6">
        <v>11900</v>
      </c>
      <c r="D9" s="6">
        <v>5100</v>
      </c>
      <c r="E9" s="6">
        <v>4096</v>
      </c>
      <c r="F9" s="12">
        <f t="shared" si="0"/>
        <v>34.420168067226889</v>
      </c>
    </row>
    <row r="10" spans="1:6" ht="20.25" customHeight="1" thickBot="1" x14ac:dyDescent="0.35">
      <c r="A10" s="4" t="s">
        <v>6</v>
      </c>
      <c r="B10" s="5">
        <v>225</v>
      </c>
      <c r="C10" s="6">
        <v>1500</v>
      </c>
      <c r="D10" s="6">
        <v>1500</v>
      </c>
      <c r="E10" s="6">
        <v>0</v>
      </c>
      <c r="F10" s="12">
        <f t="shared" si="0"/>
        <v>0</v>
      </c>
    </row>
    <row r="11" spans="1:6" ht="21" customHeight="1" thickBot="1" x14ac:dyDescent="0.35">
      <c r="A11" s="4" t="s">
        <v>6</v>
      </c>
      <c r="B11" s="5">
        <v>226</v>
      </c>
      <c r="C11" s="6">
        <v>10594.32</v>
      </c>
      <c r="D11" s="6">
        <v>10594.32</v>
      </c>
      <c r="E11" s="6">
        <v>300</v>
      </c>
      <c r="F11" s="12">
        <f t="shared" si="0"/>
        <v>2.8317060462587502</v>
      </c>
    </row>
    <row r="12" spans="1:6" ht="21" customHeight="1" thickBot="1" x14ac:dyDescent="0.35">
      <c r="A12" s="4" t="s">
        <v>6</v>
      </c>
      <c r="B12" s="5">
        <v>251</v>
      </c>
      <c r="C12" s="6">
        <v>6900</v>
      </c>
      <c r="D12" s="6">
        <v>3400</v>
      </c>
      <c r="E12" s="6">
        <v>0</v>
      </c>
      <c r="F12" s="12">
        <f t="shared" si="0"/>
        <v>0</v>
      </c>
    </row>
    <row r="13" spans="1:6" ht="19.5" customHeight="1" thickBot="1" x14ac:dyDescent="0.35">
      <c r="A13" s="4" t="s">
        <v>6</v>
      </c>
      <c r="B13" s="5">
        <v>290</v>
      </c>
      <c r="C13" s="6">
        <v>14100</v>
      </c>
      <c r="D13" s="6">
        <v>5700</v>
      </c>
      <c r="E13" s="6">
        <v>3454.79</v>
      </c>
      <c r="F13" s="12">
        <f t="shared" si="0"/>
        <v>24.502056737588653</v>
      </c>
    </row>
    <row r="14" spans="1:6" ht="19.5" customHeight="1" thickBot="1" x14ac:dyDescent="0.35">
      <c r="A14" s="4" t="s">
        <v>6</v>
      </c>
      <c r="B14" s="5">
        <v>310</v>
      </c>
      <c r="C14" s="6">
        <v>0</v>
      </c>
      <c r="D14" s="6">
        <f t="shared" si="1"/>
        <v>0</v>
      </c>
      <c r="E14" s="6">
        <v>0</v>
      </c>
      <c r="F14" s="12"/>
    </row>
    <row r="15" spans="1:6" ht="18" customHeight="1" thickBot="1" x14ac:dyDescent="0.35">
      <c r="A15" s="4" t="s">
        <v>6</v>
      </c>
      <c r="B15" s="5">
        <v>340</v>
      </c>
      <c r="C15" s="6">
        <v>8500</v>
      </c>
      <c r="D15" s="6">
        <v>8500</v>
      </c>
      <c r="E15" s="6">
        <v>8500</v>
      </c>
      <c r="F15" s="12">
        <f>E15*100/C15</f>
        <v>100</v>
      </c>
    </row>
    <row r="16" spans="1:6" ht="22.5" customHeight="1" thickBot="1" x14ac:dyDescent="0.35">
      <c r="A16" s="26" t="s">
        <v>7</v>
      </c>
      <c r="B16" s="27"/>
      <c r="C16" s="11">
        <f>C15+C13+C11+C10+C9+C8+C7+C5+C12+C14+C6</f>
        <v>595894.32000000007</v>
      </c>
      <c r="D16" s="11">
        <f t="shared" ref="D16" si="2">D15+D13+D11+D10+D9+D8+D7+D5+D12+D14</f>
        <v>285394.32</v>
      </c>
      <c r="E16" s="11">
        <f>E15+E13+E11+E10+E9+E8+E7+E5+E12+E14+E6</f>
        <v>214647.92</v>
      </c>
      <c r="F16" s="12">
        <f>E16*100/C16</f>
        <v>36.021138781789361</v>
      </c>
    </row>
    <row r="17" spans="1:6" ht="22.5" customHeight="1" thickBot="1" x14ac:dyDescent="0.35">
      <c r="A17" s="13" t="s">
        <v>9</v>
      </c>
      <c r="B17" s="15">
        <v>211</v>
      </c>
      <c r="C17" s="17">
        <v>41200</v>
      </c>
      <c r="D17" s="6">
        <v>20600</v>
      </c>
      <c r="E17" s="17">
        <v>21289.33</v>
      </c>
      <c r="F17" s="12">
        <f t="shared" ref="F17:F20" si="3">E17*100/C17</f>
        <v>51.673131067961165</v>
      </c>
    </row>
    <row r="18" spans="1:6" ht="22.5" customHeight="1" thickBot="1" x14ac:dyDescent="0.35">
      <c r="A18" s="13" t="s">
        <v>9</v>
      </c>
      <c r="B18" s="15">
        <v>213</v>
      </c>
      <c r="C18" s="17">
        <v>12400</v>
      </c>
      <c r="D18" s="6">
        <v>6200</v>
      </c>
      <c r="E18" s="17">
        <v>6429.37</v>
      </c>
      <c r="F18" s="12">
        <f t="shared" si="3"/>
        <v>51.849758064516131</v>
      </c>
    </row>
    <row r="19" spans="1:6" ht="22.5" customHeight="1" thickBot="1" x14ac:dyDescent="0.35">
      <c r="A19" s="14" t="s">
        <v>9</v>
      </c>
      <c r="B19" s="15">
        <v>340</v>
      </c>
      <c r="C19" s="17">
        <v>9400</v>
      </c>
      <c r="D19" s="6">
        <v>4700</v>
      </c>
      <c r="E19" s="17">
        <v>3302</v>
      </c>
      <c r="F19" s="12">
        <f t="shared" si="3"/>
        <v>35.127659574468083</v>
      </c>
    </row>
    <row r="20" spans="1:6" ht="35.25" customHeight="1" thickBot="1" x14ac:dyDescent="0.35">
      <c r="A20" s="16" t="s">
        <v>10</v>
      </c>
      <c r="B20" s="16"/>
      <c r="C20" s="11">
        <f>SUM(C17:C19)</f>
        <v>63000</v>
      </c>
      <c r="D20" s="6">
        <f>D17+D18+D19</f>
        <v>31500</v>
      </c>
      <c r="E20" s="11">
        <f t="shared" ref="E20" si="4">SUM(E17:E19)</f>
        <v>31020.7</v>
      </c>
      <c r="F20" s="12">
        <f t="shared" si="3"/>
        <v>49.239206349206349</v>
      </c>
    </row>
    <row r="21" spans="1:6" ht="16.2" thickBot="1" x14ac:dyDescent="0.35">
      <c r="A21" s="10" t="s">
        <v>8</v>
      </c>
      <c r="B21" s="7"/>
      <c r="C21" s="8">
        <f>C16+C20</f>
        <v>658894.32000000007</v>
      </c>
      <c r="D21" s="8">
        <f t="shared" ref="D21:E21" si="5">D16+D20</f>
        <v>316894.32</v>
      </c>
      <c r="E21" s="8">
        <f t="shared" si="5"/>
        <v>245668.62000000002</v>
      </c>
      <c r="F21" s="12">
        <f t="shared" ref="F21" si="6">E21*100/C21</f>
        <v>37.284980693110242</v>
      </c>
    </row>
    <row r="22" spans="1:6" x14ac:dyDescent="0.3">
      <c r="A22" s="9"/>
    </row>
    <row r="23" spans="1:6" ht="15.75" customHeight="1" x14ac:dyDescent="0.3"/>
  </sheetData>
  <mergeCells count="2">
    <mergeCell ref="A2:F2"/>
    <mergeCell ref="A16:B16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кв</vt:lpstr>
      <vt:lpstr>2 кв.</vt:lpstr>
      <vt:lpstr>Лист3</vt:lpstr>
      <vt:lpstr>'1 кв'!_GoBack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Наташа</cp:lastModifiedBy>
  <cp:lastPrinted>2024-08-30T12:20:07Z</cp:lastPrinted>
  <dcterms:created xsi:type="dcterms:W3CDTF">2015-07-13T06:21:52Z</dcterms:created>
  <dcterms:modified xsi:type="dcterms:W3CDTF">2024-08-30T12:20:43Z</dcterms:modified>
</cp:coreProperties>
</file>