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1475" windowHeight="4170"/>
  </bookViews>
  <sheets>
    <sheet name="1 кв." sheetId="1" r:id="rId1"/>
    <sheet name="Лист3" sheetId="3" r:id="rId2"/>
  </sheets>
  <definedNames>
    <definedName name="_GoBack" localSheetId="0">'1 кв.'!$A$4</definedName>
  </definedNames>
  <calcPr calcId="145621"/>
</workbook>
</file>

<file path=xl/calcChain.xml><?xml version="1.0" encoding="utf-8"?>
<calcChain xmlns="http://schemas.openxmlformats.org/spreadsheetml/2006/main">
  <c r="E36" i="1" l="1"/>
  <c r="D36" i="1"/>
  <c r="C36" i="1"/>
  <c r="E31" i="1"/>
  <c r="D31" i="1"/>
  <c r="C31" i="1"/>
  <c r="F34" i="1"/>
  <c r="F29" i="1"/>
  <c r="E21" i="1"/>
  <c r="D21" i="1"/>
  <c r="C21" i="1"/>
  <c r="F14" i="1"/>
  <c r="F6" i="1"/>
  <c r="F17" i="1"/>
  <c r="F37" i="1"/>
  <c r="D25" i="1"/>
  <c r="C38" i="1"/>
  <c r="D38" i="1"/>
  <c r="E38" i="1"/>
  <c r="F19" i="1"/>
  <c r="C25" i="1"/>
  <c r="F26" i="1"/>
  <c r="F27" i="1"/>
  <c r="F30" i="1"/>
  <c r="F32" i="1"/>
  <c r="F33" i="1"/>
  <c r="F35" i="1"/>
  <c r="F38" i="1" l="1"/>
  <c r="F31" i="1"/>
  <c r="F12" i="1"/>
  <c r="E28" i="1"/>
  <c r="C28" i="1"/>
  <c r="C39" i="1" s="1"/>
  <c r="D26" i="1"/>
  <c r="D28" i="1" s="1"/>
  <c r="D39" i="1" s="1"/>
  <c r="F28" i="1" l="1"/>
  <c r="F36" i="1"/>
  <c r="F16" i="1"/>
  <c r="F15" i="1"/>
  <c r="E25" i="1" l="1"/>
  <c r="E39" i="1" s="1"/>
  <c r="F10" i="1"/>
  <c r="F11" i="1"/>
  <c r="F13" i="1"/>
  <c r="F18" i="1"/>
  <c r="F20" i="1"/>
  <c r="F24" i="1"/>
  <c r="F23" i="1"/>
  <c r="F22" i="1"/>
  <c r="F39" i="1" l="1"/>
  <c r="F25" i="1"/>
  <c r="F7" i="1" l="1"/>
  <c r="F8" i="1"/>
  <c r="F9" i="1"/>
  <c r="F5" i="1"/>
  <c r="F21" i="1" l="1"/>
</calcChain>
</file>

<file path=xl/sharedStrings.xml><?xml version="1.0" encoding="utf-8"?>
<sst xmlns="http://schemas.openxmlformats.org/spreadsheetml/2006/main" count="42" uniqueCount="20">
  <si>
    <t>КФСР</t>
  </si>
  <si>
    <t>КЭСР</t>
  </si>
  <si>
    <t>Роспись на год</t>
  </si>
  <si>
    <t>Роспись по текущий квартал</t>
  </si>
  <si>
    <t>Расход</t>
  </si>
  <si>
    <t>% исполнения к году</t>
  </si>
  <si>
    <t>Общегосударственные вопросы;100</t>
  </si>
  <si>
    <t>Итого по Общегосударственные вопросы;100</t>
  </si>
  <si>
    <t>ВСЕГО РАСХОДЫ</t>
  </si>
  <si>
    <t>Национальная оборона;200</t>
  </si>
  <si>
    <t>Итого по Национальной обороне</t>
  </si>
  <si>
    <t>Жилищно-коммунальное хозяйство;500</t>
  </si>
  <si>
    <t>Итого по Жилищно-коммунальное хозяйство;500</t>
  </si>
  <si>
    <t>Национальная безопасность и правоохранительная деятельность;300</t>
  </si>
  <si>
    <t>Итого по Национальная безопасность и правоохранительная деятельность;300</t>
  </si>
  <si>
    <t>Национальная экономика;400</t>
  </si>
  <si>
    <t>Итого по Национальная экономика;400</t>
  </si>
  <si>
    <t>Образование; 700</t>
  </si>
  <si>
    <t>Итого образование;700</t>
  </si>
  <si>
    <t>Исполнение бюджета Октябрьского муниципального образования по расходам за 1 полугодие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</si>
</sst>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0" borderId="2" xfId="0" applyFont="1" applyBorder="1"/>
    <xf numFmtId="4" fontId="2" fillId="0" borderId="2" xfId="0" applyNumberFormat="1" applyFont="1" applyBorder="1" applyAlignment="1">
      <alignment horizontal="right"/>
    </xf>
    <xf numFmtId="0" fontId="4" fillId="0" borderId="1" xfId="0" applyFont="1" applyBorder="1"/>
    <xf numFmtId="2" fontId="2" fillId="0" borderId="2" xfId="0" applyNumberFormat="1" applyFont="1" applyBorder="1" applyAlignment="1">
      <alignment wrapText="1"/>
    </xf>
    <xf numFmtId="2" fontId="0" fillId="0" borderId="2" xfId="0" applyNumberFormat="1" applyBorder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0" fillId="0" borderId="8" xfId="0" applyBorder="1" applyAlignment="1">
      <alignment wrapText="1"/>
    </xf>
    <xf numFmtId="2" fontId="0" fillId="0" borderId="8" xfId="0" applyNumberFormat="1" applyBorder="1"/>
    <xf numFmtId="0" fontId="2" fillId="0" borderId="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abSelected="1" workbookViewId="0">
      <selection activeCell="A2" sqref="A2:F2"/>
    </sheetView>
  </sheetViews>
  <sheetFormatPr defaultRowHeight="15" x14ac:dyDescent="0.25"/>
  <cols>
    <col min="1" max="1" width="41.85546875" customWidth="1"/>
    <col min="2" max="2" width="14" customWidth="1"/>
    <col min="3" max="3" width="20.28515625" customWidth="1"/>
    <col min="4" max="4" width="18.7109375" customWidth="1"/>
    <col min="5" max="5" width="15.28515625" customWidth="1"/>
    <col min="6" max="6" width="16.28515625" customWidth="1"/>
  </cols>
  <sheetData>
    <row r="2" spans="1:6" ht="15.75" x14ac:dyDescent="0.25">
      <c r="A2" s="27" t="s">
        <v>19</v>
      </c>
      <c r="B2" s="27"/>
      <c r="C2" s="27"/>
      <c r="D2" s="27"/>
      <c r="E2" s="27"/>
      <c r="F2" s="27"/>
    </row>
    <row r="3" spans="1:6" x14ac:dyDescent="0.25">
      <c r="A3" s="20"/>
      <c r="B3" s="20"/>
      <c r="C3" s="20"/>
      <c r="D3" s="20"/>
      <c r="E3" s="20"/>
      <c r="F3" s="20"/>
    </row>
    <row r="4" spans="1:6" ht="26.25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</row>
    <row r="5" spans="1:6" ht="28.5" customHeight="1" x14ac:dyDescent="0.25">
      <c r="A5" s="22" t="s">
        <v>6</v>
      </c>
      <c r="B5" s="23">
        <v>200</v>
      </c>
      <c r="C5" s="24">
        <v>1000</v>
      </c>
      <c r="D5" s="24"/>
      <c r="E5" s="24"/>
      <c r="F5" s="25">
        <f t="shared" ref="F5:F20" si="0">E5*100/C5</f>
        <v>0</v>
      </c>
    </row>
    <row r="6" spans="1:6" ht="28.5" customHeight="1" x14ac:dyDescent="0.25">
      <c r="A6" s="22" t="s">
        <v>6</v>
      </c>
      <c r="B6" s="23">
        <v>211</v>
      </c>
      <c r="C6" s="24">
        <v>1730900</v>
      </c>
      <c r="D6" s="24">
        <v>1055700</v>
      </c>
      <c r="E6" s="24">
        <v>576107.11</v>
      </c>
      <c r="F6" s="25">
        <f t="shared" si="0"/>
        <v>33.283673811312035</v>
      </c>
    </row>
    <row r="7" spans="1:6" ht="22.5" customHeight="1" x14ac:dyDescent="0.25">
      <c r="A7" s="22" t="s">
        <v>6</v>
      </c>
      <c r="B7" s="23">
        <v>213</v>
      </c>
      <c r="C7" s="24">
        <v>519100</v>
      </c>
      <c r="D7" s="24">
        <v>318900</v>
      </c>
      <c r="E7" s="24">
        <v>193149.11</v>
      </c>
      <c r="F7" s="25">
        <f t="shared" si="0"/>
        <v>37.208458871123099</v>
      </c>
    </row>
    <row r="8" spans="1:6" ht="24" customHeight="1" thickBot="1" x14ac:dyDescent="0.3">
      <c r="A8" s="1" t="s">
        <v>6</v>
      </c>
      <c r="B8" s="2">
        <v>221</v>
      </c>
      <c r="C8" s="3">
        <v>23000</v>
      </c>
      <c r="D8" s="3">
        <v>13000</v>
      </c>
      <c r="E8" s="3">
        <v>11035.2</v>
      </c>
      <c r="F8" s="8">
        <f t="shared" si="0"/>
        <v>47.979130434782611</v>
      </c>
    </row>
    <row r="9" spans="1:6" ht="21.75" customHeight="1" thickBot="1" x14ac:dyDescent="0.3">
      <c r="A9" s="1" t="s">
        <v>6</v>
      </c>
      <c r="B9" s="2">
        <v>223</v>
      </c>
      <c r="C9" s="3">
        <v>55000</v>
      </c>
      <c r="D9" s="3">
        <v>35000</v>
      </c>
      <c r="E9" s="3">
        <v>10802.68</v>
      </c>
      <c r="F9" s="8">
        <f t="shared" si="0"/>
        <v>19.641236363636363</v>
      </c>
    </row>
    <row r="10" spans="1:6" ht="20.25" customHeight="1" thickBot="1" x14ac:dyDescent="0.3">
      <c r="A10" s="1" t="s">
        <v>6</v>
      </c>
      <c r="B10" s="2">
        <v>225</v>
      </c>
      <c r="C10" s="3">
        <v>0</v>
      </c>
      <c r="D10" s="3">
        <v>0</v>
      </c>
      <c r="E10" s="3">
        <v>0</v>
      </c>
      <c r="F10" s="8" t="e">
        <f t="shared" si="0"/>
        <v>#DIV/0!</v>
      </c>
    </row>
    <row r="11" spans="1:6" ht="21" customHeight="1" thickBot="1" x14ac:dyDescent="0.3">
      <c r="A11" s="1" t="s">
        <v>6</v>
      </c>
      <c r="B11" s="2">
        <v>226</v>
      </c>
      <c r="C11" s="3">
        <v>0</v>
      </c>
      <c r="D11" s="3">
        <v>0</v>
      </c>
      <c r="E11" s="3"/>
      <c r="F11" s="8" t="e">
        <f t="shared" si="0"/>
        <v>#DIV/0!</v>
      </c>
    </row>
    <row r="12" spans="1:6" ht="21" customHeight="1" thickBot="1" x14ac:dyDescent="0.3">
      <c r="A12" s="1" t="s">
        <v>6</v>
      </c>
      <c r="B12" s="2">
        <v>227</v>
      </c>
      <c r="C12" s="3">
        <v>5000</v>
      </c>
      <c r="D12" s="3">
        <v>5000</v>
      </c>
      <c r="E12" s="3">
        <v>4711.5600000000004</v>
      </c>
      <c r="F12" s="8">
        <f t="shared" ref="F12" si="1">E12*100/C12</f>
        <v>94.231200000000015</v>
      </c>
    </row>
    <row r="13" spans="1:6" ht="21" customHeight="1" thickBot="1" x14ac:dyDescent="0.3">
      <c r="A13" s="1" t="s">
        <v>6</v>
      </c>
      <c r="B13" s="2">
        <v>251</v>
      </c>
      <c r="C13" s="3">
        <v>19000</v>
      </c>
      <c r="D13" s="3">
        <v>9500</v>
      </c>
      <c r="E13" s="3">
        <v>9500</v>
      </c>
      <c r="F13" s="8">
        <f t="shared" si="0"/>
        <v>50</v>
      </c>
    </row>
    <row r="14" spans="1:6" ht="21" customHeight="1" thickBot="1" x14ac:dyDescent="0.3">
      <c r="A14" s="1" t="s">
        <v>6</v>
      </c>
      <c r="B14" s="2">
        <v>266</v>
      </c>
      <c r="C14" s="3">
        <v>0</v>
      </c>
      <c r="D14" s="3">
        <v>0</v>
      </c>
      <c r="E14" s="3">
        <v>0</v>
      </c>
      <c r="F14" s="8" t="e">
        <f t="shared" ref="F14" si="2">E14*100/C14</f>
        <v>#DIV/0!</v>
      </c>
    </row>
    <row r="15" spans="1:6" ht="19.5" customHeight="1" thickBot="1" x14ac:dyDescent="0.3">
      <c r="A15" s="1" t="s">
        <v>6</v>
      </c>
      <c r="B15" s="2">
        <v>291</v>
      </c>
      <c r="C15" s="3">
        <v>41000</v>
      </c>
      <c r="D15" s="3">
        <v>20500</v>
      </c>
      <c r="E15" s="3">
        <v>16839</v>
      </c>
      <c r="F15" s="8">
        <f t="shared" ref="F15:F17" si="3">E15*100/C15</f>
        <v>41.070731707317073</v>
      </c>
    </row>
    <row r="16" spans="1:6" ht="19.5" customHeight="1" thickBot="1" x14ac:dyDescent="0.3">
      <c r="A16" s="1" t="s">
        <v>6</v>
      </c>
      <c r="B16" s="2">
        <v>292</v>
      </c>
      <c r="C16" s="3">
        <v>0</v>
      </c>
      <c r="D16" s="3">
        <v>0</v>
      </c>
      <c r="E16" s="3">
        <v>0</v>
      </c>
      <c r="F16" s="8" t="e">
        <f t="shared" si="3"/>
        <v>#DIV/0!</v>
      </c>
    </row>
    <row r="17" spans="1:6" ht="19.5" customHeight="1" thickBot="1" x14ac:dyDescent="0.3">
      <c r="A17" s="1" t="s">
        <v>6</v>
      </c>
      <c r="B17" s="2">
        <v>295</v>
      </c>
      <c r="C17" s="3">
        <v>55000</v>
      </c>
      <c r="D17" s="3">
        <v>52500</v>
      </c>
      <c r="E17" s="3">
        <v>0</v>
      </c>
      <c r="F17" s="8">
        <f t="shared" si="3"/>
        <v>0</v>
      </c>
    </row>
    <row r="18" spans="1:6" ht="19.5" customHeight="1" thickBot="1" x14ac:dyDescent="0.3">
      <c r="A18" s="1" t="s">
        <v>6</v>
      </c>
      <c r="B18" s="2">
        <v>297</v>
      </c>
      <c r="C18" s="3">
        <v>1800</v>
      </c>
      <c r="D18" s="3">
        <v>900</v>
      </c>
      <c r="E18" s="3">
        <v>900</v>
      </c>
      <c r="F18" s="8">
        <f t="shared" si="0"/>
        <v>50</v>
      </c>
    </row>
    <row r="19" spans="1:6" ht="19.5" customHeight="1" thickBot="1" x14ac:dyDescent="0.3">
      <c r="A19" s="1" t="s">
        <v>6</v>
      </c>
      <c r="B19" s="2">
        <v>343</v>
      </c>
      <c r="C19" s="3">
        <v>51034.63</v>
      </c>
      <c r="D19" s="3">
        <v>51034.63</v>
      </c>
      <c r="E19" s="3">
        <v>21000</v>
      </c>
      <c r="F19" s="8">
        <f t="shared" si="0"/>
        <v>41.14852992957919</v>
      </c>
    </row>
    <row r="20" spans="1:6" ht="18" customHeight="1" thickBot="1" x14ac:dyDescent="0.3">
      <c r="A20" s="1" t="s">
        <v>6</v>
      </c>
      <c r="B20" s="2">
        <v>346</v>
      </c>
      <c r="C20" s="3">
        <v>0</v>
      </c>
      <c r="D20" s="3">
        <v>0</v>
      </c>
      <c r="E20" s="3">
        <v>0</v>
      </c>
      <c r="F20" s="8" t="e">
        <f t="shared" si="0"/>
        <v>#DIV/0!</v>
      </c>
    </row>
    <row r="21" spans="1:6" ht="22.5" customHeight="1" thickBot="1" x14ac:dyDescent="0.3">
      <c r="A21" s="28" t="s">
        <v>7</v>
      </c>
      <c r="B21" s="29"/>
      <c r="C21" s="7">
        <f>C5+C6+C7+C8+C9+C10+C11+C12+C13+C15+C16+C17+C18+C19+C20+C14</f>
        <v>2501834.63</v>
      </c>
      <c r="D21" s="7">
        <f>D20+D19+D18+D17+D16+D15+D13+D12+D11+D10+D9+D8+D7+D6+D5+D14</f>
        <v>1562034.63</v>
      </c>
      <c r="E21" s="7">
        <f>E20+E18+E11+E10+E9+E8+E7+E5+E13+E19+E6+E15+E16+E12+E17+E14</f>
        <v>844044.66</v>
      </c>
      <c r="F21" s="8">
        <f>E21*100/C21</f>
        <v>33.737028414224163</v>
      </c>
    </row>
    <row r="22" spans="1:6" ht="22.5" customHeight="1" thickBot="1" x14ac:dyDescent="0.3">
      <c r="A22" s="9" t="s">
        <v>9</v>
      </c>
      <c r="B22" s="11">
        <v>211</v>
      </c>
      <c r="C22" s="13">
        <v>120700</v>
      </c>
      <c r="D22" s="3">
        <v>63200</v>
      </c>
      <c r="E22" s="13">
        <v>54355.86</v>
      </c>
      <c r="F22" s="8">
        <f t="shared" ref="F22:F24" si="4">E22*100/C22</f>
        <v>45.03385252692626</v>
      </c>
    </row>
    <row r="23" spans="1:6" ht="22.5" customHeight="1" thickBot="1" x14ac:dyDescent="0.3">
      <c r="A23" s="9" t="s">
        <v>9</v>
      </c>
      <c r="B23" s="11">
        <v>213</v>
      </c>
      <c r="C23" s="13">
        <v>36500</v>
      </c>
      <c r="D23" s="3">
        <v>19100</v>
      </c>
      <c r="E23" s="13">
        <v>16674.39</v>
      </c>
      <c r="F23" s="8">
        <f t="shared" si="4"/>
        <v>45.6832602739726</v>
      </c>
    </row>
    <row r="24" spans="1:6" ht="22.5" customHeight="1" thickBot="1" x14ac:dyDescent="0.3">
      <c r="A24" s="10" t="s">
        <v>9</v>
      </c>
      <c r="B24" s="11">
        <v>346</v>
      </c>
      <c r="C24" s="13">
        <v>7400</v>
      </c>
      <c r="D24" s="3">
        <v>0</v>
      </c>
      <c r="E24" s="13">
        <v>0</v>
      </c>
      <c r="F24" s="8">
        <f t="shared" si="4"/>
        <v>0</v>
      </c>
    </row>
    <row r="25" spans="1:6" ht="35.25" customHeight="1" thickBot="1" x14ac:dyDescent="0.3">
      <c r="A25" s="12" t="s">
        <v>10</v>
      </c>
      <c r="B25" s="12"/>
      <c r="C25" s="7">
        <f>C24+C23+C22</f>
        <v>164600</v>
      </c>
      <c r="D25" s="7">
        <f>D22+D23+D24</f>
        <v>82300</v>
      </c>
      <c r="E25" s="7">
        <f t="shared" ref="E25" si="5">SUM(E22:E24)</f>
        <v>71030.25</v>
      </c>
      <c r="F25" s="8">
        <f t="shared" ref="F25:F35" si="6">E25*100/C25</f>
        <v>43.153250303766704</v>
      </c>
    </row>
    <row r="26" spans="1:6" ht="35.25" customHeight="1" thickBot="1" x14ac:dyDescent="0.3">
      <c r="A26" s="17" t="s">
        <v>13</v>
      </c>
      <c r="B26" s="18">
        <v>225</v>
      </c>
      <c r="C26" s="3"/>
      <c r="D26" s="3">
        <f t="shared" ref="D26" si="7">C26</f>
        <v>0</v>
      </c>
      <c r="E26" s="3"/>
      <c r="F26" s="8" t="e">
        <f t="shared" si="6"/>
        <v>#DIV/0!</v>
      </c>
    </row>
    <row r="27" spans="1:6" ht="35.25" customHeight="1" thickBot="1" x14ac:dyDescent="0.3">
      <c r="A27" s="17" t="s">
        <v>13</v>
      </c>
      <c r="B27" s="1">
        <v>346</v>
      </c>
      <c r="C27" s="3"/>
      <c r="D27" s="3"/>
      <c r="E27" s="3">
        <v>0</v>
      </c>
      <c r="F27" s="8" t="e">
        <f t="shared" si="6"/>
        <v>#DIV/0!</v>
      </c>
    </row>
    <row r="28" spans="1:6" ht="35.25" customHeight="1" thickBot="1" x14ac:dyDescent="0.3">
      <c r="A28" s="28" t="s">
        <v>14</v>
      </c>
      <c r="B28" s="30"/>
      <c r="C28" s="16">
        <f>C27+C26</f>
        <v>0</v>
      </c>
      <c r="D28" s="16">
        <f t="shared" ref="D28:E28" si="8">D27+D26</f>
        <v>0</v>
      </c>
      <c r="E28" s="16">
        <f t="shared" si="8"/>
        <v>0</v>
      </c>
      <c r="F28" s="8" t="e">
        <f t="shared" si="6"/>
        <v>#DIV/0!</v>
      </c>
    </row>
    <row r="29" spans="1:6" ht="35.25" customHeight="1" thickBot="1" x14ac:dyDescent="0.3">
      <c r="A29" s="1" t="s">
        <v>15</v>
      </c>
      <c r="B29" s="2">
        <v>225</v>
      </c>
      <c r="C29" s="15">
        <v>2518400</v>
      </c>
      <c r="D29" s="15">
        <v>1501800</v>
      </c>
      <c r="E29" s="8">
        <v>0</v>
      </c>
      <c r="F29" s="8">
        <f t="shared" ref="F29" si="9">E29*100/C29</f>
        <v>0</v>
      </c>
    </row>
    <row r="30" spans="1:6" ht="15.75" thickBot="1" x14ac:dyDescent="0.3">
      <c r="A30" s="1" t="s">
        <v>15</v>
      </c>
      <c r="B30" s="2">
        <v>226</v>
      </c>
      <c r="C30" s="15">
        <v>812888.31</v>
      </c>
      <c r="D30" s="15">
        <v>812888.31</v>
      </c>
      <c r="E30" s="8">
        <v>0</v>
      </c>
      <c r="F30" s="8">
        <f t="shared" si="6"/>
        <v>0</v>
      </c>
    </row>
    <row r="31" spans="1:6" ht="15.75" thickBot="1" x14ac:dyDescent="0.3">
      <c r="A31" s="28" t="s">
        <v>16</v>
      </c>
      <c r="B31" s="31"/>
      <c r="C31" s="16">
        <f>C30+C29</f>
        <v>3331288.31</v>
      </c>
      <c r="D31" s="16">
        <f>D30+D29</f>
        <v>2314688.31</v>
      </c>
      <c r="E31" s="8">
        <f>E30+E29</f>
        <v>0</v>
      </c>
      <c r="F31" s="8">
        <f t="shared" si="6"/>
        <v>0</v>
      </c>
    </row>
    <row r="32" spans="1:6" ht="18.75" customHeight="1" thickBot="1" x14ac:dyDescent="0.3">
      <c r="A32" s="1" t="s">
        <v>11</v>
      </c>
      <c r="B32" s="14">
        <v>346</v>
      </c>
      <c r="C32" s="15">
        <v>0</v>
      </c>
      <c r="D32" s="3">
        <v>0</v>
      </c>
      <c r="E32" s="15"/>
      <c r="F32" s="8" t="e">
        <f t="shared" si="6"/>
        <v>#DIV/0!</v>
      </c>
    </row>
    <row r="33" spans="1:6" ht="18.75" customHeight="1" thickBot="1" x14ac:dyDescent="0.3">
      <c r="A33" s="1" t="s">
        <v>11</v>
      </c>
      <c r="B33" s="14">
        <v>226</v>
      </c>
      <c r="C33" s="15">
        <v>1260689.98</v>
      </c>
      <c r="D33" s="3">
        <v>1260689.98</v>
      </c>
      <c r="E33" s="15">
        <v>0</v>
      </c>
      <c r="F33" s="8">
        <f t="shared" si="6"/>
        <v>0</v>
      </c>
    </row>
    <row r="34" spans="1:6" ht="18.75" customHeight="1" thickBot="1" x14ac:dyDescent="0.3">
      <c r="A34" s="1" t="s">
        <v>11</v>
      </c>
      <c r="B34" s="14">
        <v>225</v>
      </c>
      <c r="C34" s="15">
        <v>0</v>
      </c>
      <c r="D34" s="3">
        <v>0</v>
      </c>
      <c r="E34" s="15">
        <v>0</v>
      </c>
      <c r="F34" s="8" t="e">
        <f t="shared" ref="F34" si="10">E34*100/C34</f>
        <v>#DIV/0!</v>
      </c>
    </row>
    <row r="35" spans="1:6" ht="18.75" customHeight="1" thickBot="1" x14ac:dyDescent="0.3">
      <c r="A35" s="1" t="s">
        <v>11</v>
      </c>
      <c r="B35" s="2">
        <v>251</v>
      </c>
      <c r="C35" s="15">
        <v>9165.3700000000008</v>
      </c>
      <c r="D35" s="3">
        <v>9165.3700000000008</v>
      </c>
      <c r="E35" s="15">
        <v>0</v>
      </c>
      <c r="F35" s="8">
        <f t="shared" si="6"/>
        <v>0</v>
      </c>
    </row>
    <row r="36" spans="1:6" ht="18.75" customHeight="1" thickBot="1" x14ac:dyDescent="0.3">
      <c r="A36" s="28" t="s">
        <v>12</v>
      </c>
      <c r="B36" s="31"/>
      <c r="C36" s="16">
        <f>C35+C33+C32+C34</f>
        <v>1269855.3500000001</v>
      </c>
      <c r="D36" s="16">
        <f>D33+D32+D35+D34</f>
        <v>1269855.3500000001</v>
      </c>
      <c r="E36" s="16">
        <f>E33+E34+E35</f>
        <v>0</v>
      </c>
      <c r="F36" s="8">
        <f t="shared" ref="F36:F39" si="11">E36*100/C36</f>
        <v>0</v>
      </c>
    </row>
    <row r="37" spans="1:6" ht="18.75" customHeight="1" thickBot="1" x14ac:dyDescent="0.3">
      <c r="A37" s="26" t="s">
        <v>17</v>
      </c>
      <c r="B37" s="19">
        <v>226</v>
      </c>
      <c r="C37" s="16">
        <v>0</v>
      </c>
      <c r="D37" s="16">
        <v>0</v>
      </c>
      <c r="E37" s="16">
        <v>0</v>
      </c>
      <c r="F37" s="8" t="e">
        <f t="shared" si="11"/>
        <v>#DIV/0!</v>
      </c>
    </row>
    <row r="38" spans="1:6" ht="18.75" customHeight="1" thickBot="1" x14ac:dyDescent="0.3">
      <c r="A38" s="26" t="s">
        <v>18</v>
      </c>
      <c r="B38" s="19"/>
      <c r="C38" s="16">
        <f>C37</f>
        <v>0</v>
      </c>
      <c r="D38" s="16">
        <f>D37</f>
        <v>0</v>
      </c>
      <c r="E38" s="16">
        <f>E37</f>
        <v>0</v>
      </c>
      <c r="F38" s="8" t="e">
        <f t="shared" si="11"/>
        <v>#DIV/0!</v>
      </c>
    </row>
    <row r="39" spans="1:6" ht="16.5" thickBot="1" x14ac:dyDescent="0.3">
      <c r="A39" s="6" t="s">
        <v>8</v>
      </c>
      <c r="B39" s="4"/>
      <c r="C39" s="5">
        <f>C21+C25+C31+C36+C28+C38</f>
        <v>7267578.2899999991</v>
      </c>
      <c r="D39" s="5">
        <f>D21+D25+D28+D31+D36+D38</f>
        <v>5228878.29</v>
      </c>
      <c r="E39" s="5">
        <f>E36+E31+E28+E25+E21+E38</f>
        <v>915074.91</v>
      </c>
      <c r="F39" s="8">
        <f t="shared" si="11"/>
        <v>12.591194390834696</v>
      </c>
    </row>
    <row r="60" ht="15.75" customHeight="1" x14ac:dyDescent="0.25"/>
  </sheetData>
  <mergeCells count="5">
    <mergeCell ref="A2:F2"/>
    <mergeCell ref="A21:B21"/>
    <mergeCell ref="A28:B28"/>
    <mergeCell ref="A36:B36"/>
    <mergeCell ref="A31:B31"/>
  </mergeCells>
  <pageMargins left="0.11811023622047245" right="0.11811023622047245" top="0.1574803149606299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кв.</vt:lpstr>
      <vt:lpstr>Лист3</vt:lpstr>
      <vt:lpstr>'1 кв.'!_GoBack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2016-08-05T04:09:04Z</cp:lastPrinted>
  <dcterms:created xsi:type="dcterms:W3CDTF">2015-07-13T06:21:52Z</dcterms:created>
  <dcterms:modified xsi:type="dcterms:W3CDTF">2025-07-30T07:21:21Z</dcterms:modified>
</cp:coreProperties>
</file>